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dakensetsu-my.sharepoint.com/personal/k190153_jcity_maeda_co_jp/Documents/デスクトップ/"/>
    </mc:Choice>
  </mc:AlternateContent>
  <xr:revisionPtr revIDLastSave="17" documentId="8_{D61F4479-00AC-49A4-8998-D7CC70D37B37}" xr6:coauthVersionLast="47" xr6:coauthVersionMax="47" xr10:uidLastSave="{C555B01B-15D1-4712-9C63-C6D1F5ADD090}"/>
  <bookViews>
    <workbookView xWindow="6375" yWindow="-16320" windowWidth="29040" windowHeight="15840" xr2:uid="{9B535DEF-0917-4161-BC76-88252EC61576}"/>
  </bookViews>
  <sheets>
    <sheet name="料金速報入力フォーム" sheetId="1" r:id="rId1"/>
    <sheet name="【速報】工業用水道ご使用明細表" sheetId="3" r:id="rId2"/>
  </sheets>
  <definedNames>
    <definedName name="_xlnm.Print_Area" localSheetId="1">【速報】工業用水道ご使用明細表!$B$1:$AU$47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28" i="3" l="1"/>
  <c r="AJ25" i="3"/>
  <c r="H24" i="3" l="1"/>
  <c r="AQ25" i="3"/>
  <c r="X7" i="1"/>
  <c r="AF25" i="3" l="1"/>
  <c r="C27" i="3"/>
  <c r="J28" i="3"/>
  <c r="V28" i="3" s="1"/>
  <c r="AS25" i="3"/>
  <c r="AN25" i="3"/>
  <c r="H25" i="3"/>
  <c r="H23" i="3"/>
  <c r="D2" i="3"/>
  <c r="F28" i="3"/>
  <c r="T7" i="1"/>
  <c r="N28" i="3" l="1"/>
  <c r="AA28" i="3" s="1"/>
  <c r="F40" i="3" l="1"/>
  <c r="AJ28" i="3" l="1"/>
  <c r="AP28" i="3"/>
  <c r="R28" i="3"/>
  <c r="AF40" i="3"/>
  <c r="J40" i="3" l="1"/>
  <c r="N40" i="3" l="1"/>
  <c r="R40" i="3"/>
  <c r="AP40" i="3"/>
  <c r="V40" i="3"/>
  <c r="AA40" i="3" l="1"/>
  <c r="AJ40" i="3"/>
  <c r="AP44" i="3" s="1"/>
</calcChain>
</file>

<file path=xl/sharedStrings.xml><?xml version="1.0" encoding="utf-8"?>
<sst xmlns="http://schemas.openxmlformats.org/spreadsheetml/2006/main" count="96" uniqueCount="63">
  <si>
    <t>検針日</t>
    <rPh sb="0" eb="3">
      <t>ケンシンビ</t>
    </rPh>
    <phoneticPr fontId="2"/>
  </si>
  <si>
    <t>ご使用日数</t>
    <rPh sb="1" eb="5">
      <t>シヨウニッスウ</t>
    </rPh>
    <phoneticPr fontId="2"/>
  </si>
  <si>
    <t>日</t>
    <rPh sb="0" eb="1">
      <t>ニチ</t>
    </rPh>
    <phoneticPr fontId="2"/>
  </si>
  <si>
    <t>xxxxx</t>
    <phoneticPr fontId="3"/>
  </si>
  <si>
    <t>マスタ番号</t>
    <rPh sb="3" eb="5">
      <t>バンゴウ</t>
    </rPh>
    <phoneticPr fontId="2"/>
  </si>
  <si>
    <t>メータ番号</t>
    <rPh sb="3" eb="5">
      <t>バンゴウ</t>
    </rPh>
    <phoneticPr fontId="2"/>
  </si>
  <si>
    <t>お客さまの</t>
    <rPh sb="1" eb="2">
      <t>キャク</t>
    </rPh>
    <phoneticPr fontId="2"/>
  </si>
  <si>
    <t>責任使用水量（日）は</t>
    <rPh sb="0" eb="6">
      <t>セキニンシヨウスイリョウ</t>
    </rPh>
    <rPh sb="7" eb="8">
      <t>ニチ</t>
    </rPh>
    <phoneticPr fontId="2"/>
  </si>
  <si>
    <t>㎥</t>
  </si>
  <si>
    <t>超過流量計設置状況は</t>
    <rPh sb="0" eb="2">
      <t>チョウカ</t>
    </rPh>
    <rPh sb="2" eb="5">
      <t>リュウリョウケイ</t>
    </rPh>
    <rPh sb="5" eb="7">
      <t>セッチ</t>
    </rPh>
    <rPh sb="7" eb="9">
      <t>ジョウキョウ</t>
    </rPh>
    <phoneticPr fontId="2"/>
  </si>
  <si>
    <t>メータ口径は</t>
    <rPh sb="3" eb="5">
      <t>コウケイ</t>
    </rPh>
    <phoneticPr fontId="2"/>
  </si>
  <si>
    <t>mm</t>
  </si>
  <si>
    <t>総流量</t>
    <rPh sb="0" eb="3">
      <t>ソウリュウリョウ</t>
    </rPh>
    <phoneticPr fontId="2"/>
  </si>
  <si>
    <t>超過流量</t>
    <rPh sb="0" eb="4">
      <t>チョウカリュウリョウ</t>
    </rPh>
    <phoneticPr fontId="2"/>
  </si>
  <si>
    <t>今回指示数</t>
    <rPh sb="0" eb="5">
      <t>コンカイシジスウ</t>
    </rPh>
    <phoneticPr fontId="2"/>
  </si>
  <si>
    <t>前回指示数</t>
    <rPh sb="0" eb="5">
      <t>ゼンカイシジスウ</t>
    </rPh>
    <phoneticPr fontId="2"/>
  </si>
  <si>
    <t>今回ご使用水量</t>
    <rPh sb="0" eb="2">
      <t>コンカイ</t>
    </rPh>
    <rPh sb="3" eb="7">
      <t>シヨウスイリョウ</t>
    </rPh>
    <phoneticPr fontId="2"/>
  </si>
  <si>
    <t>前回ご使用水量</t>
    <rPh sb="0" eb="2">
      <t>ゼンカイ</t>
    </rPh>
    <rPh sb="3" eb="7">
      <t>シヨウスイリョウ</t>
    </rPh>
    <phoneticPr fontId="2"/>
  </si>
  <si>
    <t>お問合せ先</t>
    <rPh sb="1" eb="3">
      <t>トイアワ</t>
    </rPh>
    <rPh sb="4" eb="5">
      <t>サキ</t>
    </rPh>
    <phoneticPr fontId="2"/>
  </si>
  <si>
    <t>みおつくし工業用水コンセッション株式会社</t>
    <rPh sb="5" eb="9">
      <t>コウギョウヨウスイ</t>
    </rPh>
    <rPh sb="16" eb="20">
      <t>カブシキガイシャ</t>
    </rPh>
    <phoneticPr fontId="2"/>
  </si>
  <si>
    <t>　〒559-0034</t>
  </si>
  <si>
    <t>　大阪市住之江区南港北２丁目１番10号 ATC ITM棟３階</t>
  </si>
  <si>
    <t>料金速報入力フォーム</t>
    <rPh sb="0" eb="4">
      <t>リョウキンソクホウ</t>
    </rPh>
    <rPh sb="4" eb="6">
      <t>ニュウリョク</t>
    </rPh>
    <phoneticPr fontId="3"/>
  </si>
  <si>
    <t>　  ✉：contact@osakakousui.com</t>
    <phoneticPr fontId="3"/>
  </si>
  <si>
    <t xml:space="preserve">   FAX：０６－６１１５－６７５５</t>
    <phoneticPr fontId="3"/>
  </si>
  <si>
    <t>xxxxx</t>
  </si>
  <si>
    <t>　TEL：０６－６１１５－７７４４</t>
    <phoneticPr fontId="3"/>
  </si>
  <si>
    <t>工業用水道ご使用明細の送付</t>
    <rPh sb="0" eb="2">
      <t>コウギョウ</t>
    </rPh>
    <rPh sb="2" eb="4">
      <t>ヨウスイ</t>
    </rPh>
    <rPh sb="4" eb="5">
      <t>ドウ</t>
    </rPh>
    <rPh sb="6" eb="8">
      <t>シヨウ</t>
    </rPh>
    <rPh sb="8" eb="10">
      <t>メイサイ</t>
    </rPh>
    <rPh sb="11" eb="13">
      <t>ソウフ</t>
    </rPh>
    <phoneticPr fontId="7"/>
  </si>
  <si>
    <t>工　業　用　水　道　ご　使　用　明　細　表</t>
    <rPh sb="0" eb="1">
      <t>コウ</t>
    </rPh>
    <rPh sb="2" eb="3">
      <t>ギョウ</t>
    </rPh>
    <rPh sb="4" eb="5">
      <t>ヨウ</t>
    </rPh>
    <rPh sb="6" eb="7">
      <t>ミズ</t>
    </rPh>
    <rPh sb="8" eb="9">
      <t>ドウ</t>
    </rPh>
    <rPh sb="12" eb="13">
      <t>ツカ</t>
    </rPh>
    <rPh sb="14" eb="15">
      <t>ヨウ</t>
    </rPh>
    <rPh sb="16" eb="17">
      <t>メイ</t>
    </rPh>
    <rPh sb="18" eb="19">
      <t>ホソ</t>
    </rPh>
    <rPh sb="20" eb="21">
      <t>ヒョウ</t>
    </rPh>
    <phoneticPr fontId="7"/>
  </si>
  <si>
    <t>お客さま番号</t>
    <rPh sb="1" eb="2">
      <t>キャク</t>
    </rPh>
    <rPh sb="4" eb="6">
      <t>バンゴウ</t>
    </rPh>
    <phoneticPr fontId="7"/>
  </si>
  <si>
    <t>ご使用日数</t>
    <rPh sb="1" eb="3">
      <t>シヨウ</t>
    </rPh>
    <rPh sb="3" eb="5">
      <t>ニッスウ</t>
    </rPh>
    <phoneticPr fontId="7"/>
  </si>
  <si>
    <t>お客さま名</t>
    <rPh sb="1" eb="2">
      <t>キャク</t>
    </rPh>
    <rPh sb="4" eb="5">
      <t>メイ</t>
    </rPh>
    <phoneticPr fontId="7"/>
  </si>
  <si>
    <t>～</t>
    <phoneticPr fontId="7"/>
  </si>
  <si>
    <t>メータ番号</t>
    <rPh sb="3" eb="5">
      <t>バンゴウ</t>
    </rPh>
    <phoneticPr fontId="7"/>
  </si>
  <si>
    <t>実使用
水  量</t>
    <rPh sb="0" eb="1">
      <t>ジツ</t>
    </rPh>
    <rPh sb="1" eb="3">
      <t>シヨウ</t>
    </rPh>
    <rPh sb="4" eb="5">
      <t>ミズ</t>
    </rPh>
    <rPh sb="7" eb="8">
      <t>リョウ</t>
    </rPh>
    <phoneticPr fontId="7"/>
  </si>
  <si>
    <t>責任使用
水    量</t>
    <rPh sb="0" eb="2">
      <t>セキニン</t>
    </rPh>
    <rPh sb="2" eb="4">
      <t>シヨウ</t>
    </rPh>
    <rPh sb="5" eb="6">
      <t>ミズ</t>
    </rPh>
    <rPh sb="10" eb="11">
      <t>リョウ</t>
    </rPh>
    <phoneticPr fontId="7"/>
  </si>
  <si>
    <t>超過使用
水    量</t>
    <rPh sb="0" eb="2">
      <t>チョウカ</t>
    </rPh>
    <rPh sb="2" eb="4">
      <t>シヨウ</t>
    </rPh>
    <rPh sb="5" eb="6">
      <t>ミズ</t>
    </rPh>
    <rPh sb="10" eb="11">
      <t>リョウ</t>
    </rPh>
    <phoneticPr fontId="7"/>
  </si>
  <si>
    <t>調定水量</t>
    <rPh sb="0" eb="1">
      <t>チョウ</t>
    </rPh>
    <rPh sb="1" eb="2">
      <t>テイ</t>
    </rPh>
    <rPh sb="2" eb="4">
      <t>スイリョウ</t>
    </rPh>
    <phoneticPr fontId="7"/>
  </si>
  <si>
    <t>責任使用
料    金</t>
    <rPh sb="0" eb="2">
      <t>セキニン</t>
    </rPh>
    <rPh sb="2" eb="4">
      <t>シヨウ</t>
    </rPh>
    <rPh sb="5" eb="6">
      <t>リョウ</t>
    </rPh>
    <rPh sb="10" eb="11">
      <t>キン</t>
    </rPh>
    <phoneticPr fontId="7"/>
  </si>
  <si>
    <t>超過使用
料    金</t>
    <rPh sb="0" eb="2">
      <t>チョウカ</t>
    </rPh>
    <rPh sb="2" eb="4">
      <t>シヨウ</t>
    </rPh>
    <rPh sb="5" eb="6">
      <t>リョウ</t>
    </rPh>
    <rPh sb="10" eb="11">
      <t>キン</t>
    </rPh>
    <phoneticPr fontId="7"/>
  </si>
  <si>
    <t>メータ料</t>
    <rPh sb="3" eb="4">
      <t>リョウ</t>
    </rPh>
    <phoneticPr fontId="7"/>
  </si>
  <si>
    <t>合計金額</t>
    <rPh sb="0" eb="2">
      <t>ゴウケイ</t>
    </rPh>
    <rPh sb="2" eb="4">
      <t>キンガク</t>
    </rPh>
    <phoneticPr fontId="7"/>
  </si>
  <si>
    <t>内消費税及び
地方消費税相当額</t>
    <rPh sb="0" eb="1">
      <t>ウチ</t>
    </rPh>
    <rPh sb="1" eb="4">
      <t>ショウヒゼイ</t>
    </rPh>
    <rPh sb="4" eb="5">
      <t>オヨ</t>
    </rPh>
    <rPh sb="7" eb="9">
      <t>チホウ</t>
    </rPh>
    <rPh sb="9" eb="12">
      <t>ショウヒゼイ</t>
    </rPh>
    <rPh sb="12" eb="14">
      <t>ソウトウ</t>
    </rPh>
    <rPh sb="14" eb="15">
      <t>ガク</t>
    </rPh>
    <phoneticPr fontId="7"/>
  </si>
  <si>
    <t>㎥</t>
    <phoneticPr fontId="7"/>
  </si>
  <si>
    <t>円</t>
    <rPh sb="0" eb="1">
      <t>エン</t>
    </rPh>
    <phoneticPr fontId="7"/>
  </si>
  <si>
    <t>合計</t>
    <rPh sb="0" eb="2">
      <t>ゴウケイ</t>
    </rPh>
    <phoneticPr fontId="7"/>
  </si>
  <si>
    <t>追加調定額</t>
    <rPh sb="0" eb="2">
      <t>ツイカ</t>
    </rPh>
    <rPh sb="2" eb="3">
      <t>チョウ</t>
    </rPh>
    <rPh sb="3" eb="5">
      <t>テイガク</t>
    </rPh>
    <phoneticPr fontId="7"/>
  </si>
  <si>
    <t>前受充当額</t>
    <rPh sb="0" eb="2">
      <t>マエウケ</t>
    </rPh>
    <rPh sb="2" eb="4">
      <t>ジュウトウ</t>
    </rPh>
    <rPh sb="4" eb="5">
      <t>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</si>
  <si>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</si>
  <si>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様</t>
    <rPh sb="0" eb="1">
      <t>サマ</t>
    </rPh>
    <phoneticPr fontId="3"/>
  </si>
  <si>
    <t>令和</t>
    <rPh sb="0" eb="2">
      <t>レイワ</t>
    </rPh>
    <phoneticPr fontId="2"/>
  </si>
  <si>
    <t>年</t>
    <rPh sb="0" eb="1">
      <t>ネン</t>
    </rPh>
    <phoneticPr fontId="3"/>
  </si>
  <si>
    <t>月</t>
    <rPh sb="0" eb="1">
      <t>ガツ</t>
    </rPh>
    <phoneticPr fontId="3"/>
  </si>
  <si>
    <t>１日</t>
    <rPh sb="1" eb="2">
      <t>ニチ</t>
    </rPh>
    <phoneticPr fontId="3"/>
  </si>
  <si>
    <t>お客さま名</t>
    <rPh sb="4" eb="5">
      <t>メイ</t>
    </rPh>
    <phoneticPr fontId="3"/>
  </si>
  <si>
    <t>お客さま番号</t>
    <rPh sb="1" eb="2">
      <t>キャク</t>
    </rPh>
    <rPh sb="4" eb="6">
      <t>バンゴウ</t>
    </rPh>
    <phoneticPr fontId="2"/>
  </si>
  <si>
    <t xml:space="preserve">←『工業用水道のご使用量のお知らせ』（FAX）を確認し黄色の欄に必要事項を入力し、
</t>
    <rPh sb="2" eb="7">
      <t>コウギョウヨウスイドウ</t>
    </rPh>
    <rPh sb="9" eb="12">
      <t>シヨウリョウ</t>
    </rPh>
    <rPh sb="14" eb="15">
      <t>シ</t>
    </rPh>
    <rPh sb="24" eb="26">
      <t>カクニン</t>
    </rPh>
    <rPh sb="27" eb="29">
      <t>キイロ</t>
    </rPh>
    <rPh sb="30" eb="31">
      <t>ラン</t>
    </rPh>
    <rPh sb="32" eb="34">
      <t>ヒツヨウ</t>
    </rPh>
    <rPh sb="34" eb="36">
      <t>ジコウ</t>
    </rPh>
    <rPh sb="37" eb="39">
      <t>ニュウリョク</t>
    </rPh>
    <phoneticPr fontId="3"/>
  </si>
  <si>
    <t>シート『【速報】工業用水道ご使用明細表』をご確認ください。</t>
    <phoneticPr fontId="3"/>
  </si>
  <si>
    <t>マスタ番号</t>
    <rPh sb="3" eb="5">
      <t>バンゴウ</t>
    </rPh>
    <phoneticPr fontId="7"/>
  </si>
  <si>
    <t>ご 使 用 期 間*</t>
    <rPh sb="2" eb="3">
      <t>ツカ</t>
    </rPh>
    <rPh sb="4" eb="5">
      <t>ヨウ</t>
    </rPh>
    <rPh sb="6" eb="7">
      <t>キ</t>
    </rPh>
    <rPh sb="8" eb="9">
      <t>アイダ</t>
    </rPh>
    <phoneticPr fontId="7"/>
  </si>
  <si>
    <t>以下表にて算出される料金は速報値（参考値）です。</t>
    <rPh sb="0" eb="2">
      <t>イカ</t>
    </rPh>
    <phoneticPr fontId="3"/>
  </si>
  <si>
    <r>
      <t>ご利用料金の確認は、</t>
    </r>
    <r>
      <rPr>
        <sz val="9"/>
        <color rgb="FFFF0000"/>
        <rFont val="Meiryo UI"/>
        <family val="3"/>
        <charset val="128"/>
      </rPr>
      <t>請求書もしくは振替額のお知らせをご確認ください。</t>
    </r>
    <phoneticPr fontId="3"/>
  </si>
  <si>
    <t>*今月開始・中止されたお客さまの場合、『ご使用期間』は上の表と異なる可能性がございます。</t>
    <rPh sb="1" eb="3">
      <t>コンゲツ</t>
    </rPh>
    <rPh sb="3" eb="5">
      <t>カイシ</t>
    </rPh>
    <rPh sb="6" eb="8">
      <t>チュウシ</t>
    </rPh>
    <rPh sb="12" eb="13">
      <t>キャク</t>
    </rPh>
    <rPh sb="16" eb="18">
      <t>バアイ</t>
    </rPh>
    <rPh sb="21" eb="25">
      <t>シヨウキカン</t>
    </rPh>
    <rPh sb="27" eb="28">
      <t>ジョウ</t>
    </rPh>
    <rPh sb="29" eb="30">
      <t>ヒョウ</t>
    </rPh>
    <rPh sb="31" eb="32">
      <t>コト</t>
    </rPh>
    <rPh sb="34" eb="37">
      <t>カノウセイ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</si>
</sst>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5"/>
      <name val="Meiryo UI"/>
      <family val="3"/>
      <charset val="128"/>
    </font>
    <font>
      <b/>
      <sz val="10"/>
      <name val="Meiryo UI"/>
      <family val="3"/>
      <charset val="128"/>
    </font>
    <font>
      <sz val="9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152">
    <xf numFmtId="0" fontId="0" fillId="0" borderId="0" xfId="0">
      <alignment vertical="center"/>
    </xf>
    <xf numFmtId="0" fontId="10" fillId="0" borderId="0" xfId="0" applyFont="1" applyProtection="1">
      <alignment vertical="center"/>
    </xf>
    <xf numFmtId="0" fontId="17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horizontal="center"/>
    </xf>
    <xf numFmtId="38" fontId="13" fillId="0" borderId="0" xfId="1" applyFont="1" applyAlignment="1" applyProtection="1">
      <alignment horizontal="right"/>
    </xf>
    <xf numFmtId="38" fontId="16" fillId="0" borderId="0" xfId="1" applyFont="1" applyProtection="1">
      <alignment vertical="center"/>
    </xf>
    <xf numFmtId="0" fontId="15" fillId="0" borderId="0" xfId="0" applyFont="1" applyAlignment="1" applyProtection="1"/>
    <xf numFmtId="38" fontId="15" fillId="0" borderId="0" xfId="1" applyFont="1" applyAlignment="1" applyProtection="1"/>
    <xf numFmtId="0" fontId="9" fillId="0" borderId="0" xfId="0" applyFont="1" applyAlignment="1" applyProtection="1"/>
    <xf numFmtId="0" fontId="4" fillId="0" borderId="0" xfId="0" applyFont="1" applyBorder="1" applyProtection="1">
      <alignment vertical="center"/>
    </xf>
    <xf numFmtId="0" fontId="9" fillId="0" borderId="0" xfId="0" applyFont="1" applyAlignment="1" applyProtection="1">
      <alignment horizontal="left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1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9" fillId="0" borderId="0" xfId="0" applyFont="1" applyFill="1" applyAlignment="1" applyProtection="1"/>
    <xf numFmtId="0" fontId="10" fillId="0" borderId="0" xfId="0" applyFont="1" applyFill="1" applyProtection="1">
      <alignment vertical="center"/>
    </xf>
    <xf numFmtId="0" fontId="5" fillId="0" borderId="0" xfId="0" applyFont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/>
    <xf numFmtId="0" fontId="16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/>
    </xf>
    <xf numFmtId="0" fontId="16" fillId="0" borderId="12" xfId="0" applyFont="1" applyFill="1" applyBorder="1" applyAlignment="1" applyProtection="1"/>
    <xf numFmtId="0" fontId="16" fillId="0" borderId="13" xfId="0" applyFont="1" applyFill="1" applyBorder="1" applyAlignment="1" applyProtection="1">
      <alignment horizontal="left"/>
    </xf>
    <xf numFmtId="38" fontId="4" fillId="0" borderId="0" xfId="1" applyFont="1" applyFill="1" applyBorder="1" applyProtection="1">
      <alignment vertical="center"/>
    </xf>
    <xf numFmtId="0" fontId="14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0" fillId="0" borderId="0" xfId="0" applyFont="1" applyFill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38" fontId="20" fillId="0" borderId="0" xfId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38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38" fontId="4" fillId="2" borderId="10" xfId="1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38" fontId="18" fillId="0" borderId="14" xfId="1" applyFont="1" applyBorder="1" applyAlignment="1" applyProtection="1">
      <alignment horizontal="center" vertical="center"/>
    </xf>
    <xf numFmtId="38" fontId="18" fillId="0" borderId="15" xfId="1" applyFont="1" applyBorder="1" applyAlignment="1" applyProtection="1">
      <alignment horizontal="center" vertical="center"/>
    </xf>
    <xf numFmtId="38" fontId="18" fillId="0" borderId="16" xfId="1" applyFont="1" applyBorder="1" applyAlignment="1" applyProtection="1">
      <alignment horizontal="center" vertical="center"/>
    </xf>
    <xf numFmtId="38" fontId="18" fillId="0" borderId="17" xfId="1" applyFont="1" applyBorder="1" applyAlignment="1" applyProtection="1">
      <alignment horizontal="center" vertical="center"/>
    </xf>
    <xf numFmtId="38" fontId="18" fillId="0" borderId="1" xfId="1" applyFont="1" applyBorder="1" applyAlignment="1" applyProtection="1">
      <alignment horizontal="center" vertical="center"/>
    </xf>
    <xf numFmtId="38" fontId="18" fillId="0" borderId="18" xfId="1" applyFont="1" applyBorder="1" applyAlignment="1" applyProtection="1">
      <alignment horizontal="center" vertical="center"/>
    </xf>
    <xf numFmtId="38" fontId="17" fillId="0" borderId="15" xfId="1" applyFont="1" applyBorder="1" applyAlignment="1" applyProtection="1">
      <alignment horizontal="right" vertical="center"/>
    </xf>
    <xf numFmtId="38" fontId="17" fillId="0" borderId="16" xfId="1" applyFont="1" applyBorder="1" applyAlignment="1" applyProtection="1">
      <alignment horizontal="right" vertical="center"/>
    </xf>
    <xf numFmtId="38" fontId="15" fillId="0" borderId="1" xfId="1" applyFont="1" applyBorder="1" applyAlignment="1" applyProtection="1">
      <alignment horizontal="right" shrinkToFit="1"/>
    </xf>
    <xf numFmtId="38" fontId="15" fillId="0" borderId="18" xfId="1" applyFont="1" applyBorder="1" applyAlignment="1" applyProtection="1">
      <alignment horizontal="right" shrinkToFit="1"/>
    </xf>
    <xf numFmtId="0" fontId="15" fillId="0" borderId="11" xfId="0" applyFont="1" applyFill="1" applyBorder="1" applyAlignment="1" applyProtection="1">
      <alignment horizontal="center" shrinkToFit="1"/>
    </xf>
    <xf numFmtId="0" fontId="15" fillId="0" borderId="12" xfId="0" applyFont="1" applyFill="1" applyBorder="1" applyAlignment="1" applyProtection="1">
      <alignment horizontal="center" shrinkToFit="1"/>
    </xf>
    <xf numFmtId="0" fontId="15" fillId="0" borderId="13" xfId="0" applyFont="1" applyFill="1" applyBorder="1" applyAlignment="1" applyProtection="1">
      <alignment horizontal="center" shrinkToFit="1"/>
    </xf>
    <xf numFmtId="38" fontId="14" fillId="0" borderId="17" xfId="1" applyFont="1" applyBorder="1" applyAlignment="1" applyProtection="1">
      <alignment horizontal="right"/>
    </xf>
    <xf numFmtId="38" fontId="14" fillId="0" borderId="1" xfId="1" applyFont="1" applyBorder="1" applyAlignment="1" applyProtection="1">
      <alignment horizontal="right"/>
    </xf>
    <xf numFmtId="38" fontId="14" fillId="0" borderId="18" xfId="1" applyFont="1" applyBorder="1" applyAlignment="1" applyProtection="1">
      <alignment horizontal="right"/>
    </xf>
    <xf numFmtId="38" fontId="15" fillId="0" borderId="14" xfId="1" applyFont="1" applyBorder="1" applyAlignment="1" applyProtection="1">
      <alignment horizontal="center" vertical="center"/>
    </xf>
    <xf numFmtId="38" fontId="15" fillId="0" borderId="15" xfId="1" applyFont="1" applyBorder="1" applyAlignment="1" applyProtection="1">
      <alignment horizontal="center" vertical="center"/>
    </xf>
    <xf numFmtId="38" fontId="15" fillId="0" borderId="17" xfId="1" applyFont="1" applyBorder="1" applyAlignment="1" applyProtection="1">
      <alignment horizontal="center" vertical="center"/>
    </xf>
    <xf numFmtId="38" fontId="15" fillId="0" borderId="1" xfId="1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right" vertical="center" shrinkToFit="1"/>
    </xf>
    <xf numFmtId="0" fontId="17" fillId="0" borderId="15" xfId="0" applyFont="1" applyBorder="1" applyAlignment="1" applyProtection="1">
      <alignment horizontal="right" vertical="center" shrinkToFit="1"/>
    </xf>
    <xf numFmtId="38" fontId="15" fillId="0" borderId="16" xfId="1" applyFont="1" applyBorder="1" applyAlignment="1" applyProtection="1">
      <alignment horizontal="center" vertical="center"/>
    </xf>
    <xf numFmtId="38" fontId="15" fillId="0" borderId="18" xfId="1" applyFont="1" applyBorder="1" applyAlignment="1" applyProtection="1">
      <alignment horizontal="center" vertical="center"/>
    </xf>
    <xf numFmtId="38" fontId="15" fillId="0" borderId="17" xfId="1" applyFont="1" applyBorder="1" applyAlignment="1" applyProtection="1">
      <alignment horizontal="right"/>
    </xf>
    <xf numFmtId="38" fontId="15" fillId="0" borderId="1" xfId="1" applyFont="1" applyBorder="1" applyAlignment="1" applyProtection="1">
      <alignment horizontal="right"/>
    </xf>
    <xf numFmtId="38" fontId="15" fillId="0" borderId="18" xfId="1" applyFont="1" applyBorder="1" applyAlignment="1" applyProtection="1">
      <alignment horizontal="right"/>
    </xf>
    <xf numFmtId="0" fontId="17" fillId="0" borderId="16" xfId="0" applyFont="1" applyBorder="1" applyAlignment="1" applyProtection="1">
      <alignment horizontal="right" vertical="center" shrinkToFit="1"/>
    </xf>
    <xf numFmtId="0" fontId="13" fillId="0" borderId="11" xfId="0" applyFont="1" applyFill="1" applyBorder="1" applyAlignment="1" applyProtection="1">
      <alignment horizontal="center" vertical="center" shrinkToFit="1"/>
    </xf>
    <xf numFmtId="0" fontId="13" fillId="0" borderId="12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14" fillId="0" borderId="11" xfId="0" applyFont="1" applyBorder="1" applyAlignment="1" applyProtection="1">
      <alignment horizontal="right"/>
    </xf>
    <xf numFmtId="0" fontId="14" fillId="0" borderId="12" xfId="0" applyFont="1" applyBorder="1" applyAlignment="1" applyProtection="1">
      <alignment horizontal="right"/>
    </xf>
    <xf numFmtId="0" fontId="14" fillId="0" borderId="13" xfId="0" applyFont="1" applyBorder="1" applyAlignment="1" applyProtection="1">
      <alignment horizontal="right"/>
    </xf>
    <xf numFmtId="38" fontId="14" fillId="0" borderId="17" xfId="2" applyFont="1" applyBorder="1" applyAlignment="1" applyProtection="1">
      <alignment horizontal="right"/>
    </xf>
    <xf numFmtId="38" fontId="14" fillId="0" borderId="1" xfId="2" applyFont="1" applyBorder="1" applyAlignment="1" applyProtection="1">
      <alignment horizontal="right"/>
    </xf>
    <xf numFmtId="38" fontId="14" fillId="0" borderId="18" xfId="2" applyFont="1" applyBorder="1" applyAlignment="1" applyProtection="1">
      <alignment horizontal="right"/>
    </xf>
    <xf numFmtId="38" fontId="14" fillId="0" borderId="11" xfId="1" applyFont="1" applyBorder="1" applyAlignment="1" applyProtection="1">
      <alignment horizontal="right"/>
    </xf>
    <xf numFmtId="38" fontId="14" fillId="0" borderId="12" xfId="1" applyFont="1" applyBorder="1" applyAlignment="1" applyProtection="1">
      <alignment horizontal="right"/>
    </xf>
    <xf numFmtId="38" fontId="14" fillId="0" borderId="13" xfId="1" applyFont="1" applyBorder="1" applyAlignment="1" applyProtection="1">
      <alignment horizontal="right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0" fontId="14" fillId="0" borderId="13" xfId="0" applyFont="1" applyBorder="1" applyAlignment="1" applyProtection="1">
      <alignment horizontal="center"/>
    </xf>
    <xf numFmtId="38" fontId="14" fillId="0" borderId="11" xfId="1" applyFont="1" applyBorder="1" applyAlignment="1" applyProtection="1"/>
    <xf numFmtId="38" fontId="14" fillId="0" borderId="12" xfId="1" applyFont="1" applyBorder="1" applyAlignment="1" applyProtection="1"/>
    <xf numFmtId="38" fontId="14" fillId="0" borderId="13" xfId="1" applyFont="1" applyBorder="1" applyAlignment="1" applyProtection="1"/>
    <xf numFmtId="38" fontId="14" fillId="0" borderId="20" xfId="1" applyFont="1" applyBorder="1" applyAlignment="1" applyProtection="1">
      <alignment horizontal="right"/>
    </xf>
    <xf numFmtId="0" fontId="17" fillId="0" borderId="19" xfId="0" applyFont="1" applyBorder="1" applyAlignment="1" applyProtection="1">
      <alignment horizontal="right" vertical="center" shrinkToFit="1"/>
    </xf>
    <xf numFmtId="38" fontId="14" fillId="0" borderId="10" xfId="1" applyFont="1" applyBorder="1" applyAlignment="1" applyProtection="1">
      <alignment horizontal="right"/>
    </xf>
    <xf numFmtId="0" fontId="14" fillId="0" borderId="10" xfId="0" applyFont="1" applyBorder="1" applyAlignment="1" applyProtection="1">
      <alignment horizontal="right"/>
    </xf>
    <xf numFmtId="38" fontId="14" fillId="0" borderId="17" xfId="2" applyFont="1" applyFill="1" applyBorder="1" applyAlignment="1" applyProtection="1">
      <alignment horizontal="right" shrinkToFit="1"/>
    </xf>
    <xf numFmtId="38" fontId="14" fillId="0" borderId="1" xfId="2" applyFont="1" applyFill="1" applyBorder="1" applyAlignment="1" applyProtection="1">
      <alignment horizontal="right" shrinkToFit="1"/>
    </xf>
    <xf numFmtId="38" fontId="14" fillId="0" borderId="18" xfId="2" applyFont="1" applyFill="1" applyBorder="1" applyAlignment="1" applyProtection="1">
      <alignment horizontal="right" shrinkToFit="1"/>
    </xf>
    <xf numFmtId="0" fontId="17" fillId="0" borderId="14" xfId="0" applyFont="1" applyFill="1" applyBorder="1" applyAlignment="1" applyProtection="1">
      <alignment horizontal="right" vertical="center" shrinkToFit="1"/>
    </xf>
    <xf numFmtId="0" fontId="17" fillId="0" borderId="15" xfId="0" applyFont="1" applyFill="1" applyBorder="1" applyAlignment="1" applyProtection="1">
      <alignment horizontal="right" vertical="center" shrinkToFit="1"/>
    </xf>
    <xf numFmtId="0" fontId="17" fillId="0" borderId="16" xfId="0" applyFont="1" applyFill="1" applyBorder="1" applyAlignment="1" applyProtection="1">
      <alignment horizontal="right" vertical="center" shrinkToFit="1"/>
    </xf>
    <xf numFmtId="38" fontId="19" fillId="0" borderId="17" xfId="1" applyFont="1" applyFill="1" applyBorder="1" applyAlignment="1" applyProtection="1">
      <alignment horizontal="right" shrinkToFit="1"/>
    </xf>
    <xf numFmtId="38" fontId="19" fillId="0" borderId="1" xfId="1" applyFont="1" applyFill="1" applyBorder="1" applyAlignment="1" applyProtection="1">
      <alignment horizontal="right" shrinkToFit="1"/>
    </xf>
    <xf numFmtId="38" fontId="19" fillId="0" borderId="18" xfId="1" applyFont="1" applyFill="1" applyBorder="1" applyAlignment="1" applyProtection="1">
      <alignment horizontal="right" shrinkToFit="1"/>
    </xf>
    <xf numFmtId="38" fontId="14" fillId="0" borderId="17" xfId="1" applyFont="1" applyFill="1" applyBorder="1" applyAlignment="1" applyProtection="1">
      <alignment horizontal="right" shrinkToFit="1"/>
    </xf>
    <xf numFmtId="38" fontId="14" fillId="0" borderId="1" xfId="1" applyFont="1" applyFill="1" applyBorder="1" applyAlignment="1" applyProtection="1">
      <alignment horizontal="right" shrinkToFit="1"/>
    </xf>
    <xf numFmtId="38" fontId="14" fillId="0" borderId="18" xfId="1" applyFont="1" applyFill="1" applyBorder="1" applyAlignment="1" applyProtection="1">
      <alignment horizontal="right" shrinkToFit="1"/>
    </xf>
    <xf numFmtId="38" fontId="14" fillId="0" borderId="20" xfId="1" applyFont="1" applyFill="1" applyBorder="1" applyAlignment="1" applyProtection="1">
      <alignment horizontal="right" shrinkToFit="1"/>
    </xf>
    <xf numFmtId="0" fontId="17" fillId="0" borderId="19" xfId="0" applyFont="1" applyFill="1" applyBorder="1" applyAlignment="1" applyProtection="1">
      <alignment horizontal="right" vertical="center" shrinkToFit="1"/>
    </xf>
    <xf numFmtId="0" fontId="14" fillId="0" borderId="14" xfId="0" applyFont="1" applyFill="1" applyBorder="1" applyAlignment="1" applyProtection="1">
      <alignment horizontal="center"/>
    </xf>
    <xf numFmtId="0" fontId="14" fillId="0" borderId="15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 vertical="center" wrapText="1" shrinkToFit="1"/>
    </xf>
    <xf numFmtId="0" fontId="13" fillId="0" borderId="12" xfId="0" applyFont="1" applyFill="1" applyBorder="1" applyAlignment="1" applyProtection="1">
      <alignment horizontal="center" vertical="center" wrapText="1" shrinkToFit="1"/>
    </xf>
    <xf numFmtId="0" fontId="13" fillId="0" borderId="10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shrinkToFit="1"/>
    </xf>
    <xf numFmtId="0" fontId="12" fillId="0" borderId="0" xfId="0" applyFont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 shrinkToFit="1"/>
    </xf>
    <xf numFmtId="0" fontId="13" fillId="0" borderId="12" xfId="0" applyFont="1" applyFill="1" applyBorder="1" applyAlignment="1" applyProtection="1">
      <alignment horizontal="center" shrinkToFit="1"/>
    </xf>
    <xf numFmtId="0" fontId="13" fillId="0" borderId="13" xfId="0" applyFont="1" applyFill="1" applyBorder="1" applyAlignment="1" applyProtection="1">
      <alignment horizontal="center" shrinkToFit="1"/>
    </xf>
    <xf numFmtId="0" fontId="14" fillId="0" borderId="11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6" fillId="0" borderId="11" xfId="0" applyFont="1" applyFill="1" applyBorder="1" applyAlignment="1" applyProtection="1">
      <alignment horizontal="center" vertical="center" wrapText="1" shrinkToFit="1"/>
    </xf>
    <xf numFmtId="0" fontId="16" fillId="0" borderId="12" xfId="0" applyFont="1" applyFill="1" applyBorder="1" applyAlignment="1" applyProtection="1">
      <alignment horizontal="center" vertical="center" wrapText="1" shrinkToFit="1"/>
    </xf>
    <xf numFmtId="0" fontId="16" fillId="0" borderId="13" xfId="0" applyFont="1" applyFill="1" applyBorder="1" applyAlignment="1" applyProtection="1">
      <alignment horizontal="center" vertical="center" wrapText="1" shrinkToFit="1"/>
    </xf>
    <xf numFmtId="0" fontId="10" fillId="0" borderId="12" xfId="0" applyFont="1" applyFill="1" applyBorder="1" applyAlignment="1" applyProtection="1"/>
    <xf numFmtId="0" fontId="10" fillId="0" borderId="13" xfId="0" applyFont="1" applyFill="1" applyBorder="1" applyAlignment="1" applyProtection="1"/>
    <xf numFmtId="0" fontId="16" fillId="0" borderId="12" xfId="0" applyFont="1" applyFill="1" applyBorder="1" applyAlignment="1" applyProtection="1">
      <alignment horizontal="right"/>
    </xf>
    <xf numFmtId="0" fontId="16" fillId="0" borderId="11" xfId="0" applyFont="1" applyFill="1" applyBorder="1" applyAlignment="1" applyProtection="1">
      <alignment horizontal="right"/>
    </xf>
  </cellXfs>
  <cellStyles count="3">
    <cellStyle name="桁区切り" xfId="1" builtinId="6"/>
    <cellStyle name="桁区切り 2" xfId="2" xr:uid="{08881207-87DB-4064-B277-19D30839F48A}"/>
    <cellStyle name="標準" xfId="0" builtinId="0"/>
  </cellStyles>
  <dxfs count="2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27215</xdr:colOff>
      <xdr:row>26</xdr:row>
      <xdr:rowOff>4762</xdr:rowOff>
    </xdr:from>
    <xdr:to>
      <xdr:col>10</xdr:col>
      <xdr:colOff>125476</xdr:colOff>
      <xdr:row>27</xdr:row>
      <xdr:rowOff>19048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8F009C1-B07E-4AB6-88AC-2EE77860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</a:blip>
        <a:stretch>
          <a:fillRect/>
        </a:stretch>
      </xdr:blipFill>
      <xdr:spPr>
        <a:xfrm>
          <a:off x="1170215" y="5829300"/>
          <a:ext cx="241136" cy="233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38935</xdr:colOff>
      <xdr:row>10</xdr:row>
      <xdr:rowOff>207351</xdr:rowOff>
    </xdr:from>
    <xdr:to>
      <xdr:col>11</xdr:col>
      <xdr:colOff>140733</xdr:colOff>
      <xdr:row>12</xdr:row>
      <xdr:rowOff>9844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120A8E-7E15-4185-B59F-B4B241F14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</a:blip>
        <a:stretch>
          <a:fillRect/>
        </a:stretch>
      </xdr:blipFill>
      <xdr:spPr>
        <a:xfrm>
          <a:off x="1467685" y="2207601"/>
          <a:ext cx="244673" cy="259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0BEE-5001-4F87-AD75-6F3175C2927E}">
  <sheetPr>
    <tabColor rgb="FFFFFF00"/>
  </sheetPr>
  <dimension ref="B1:AY33"/>
  <sheetViews>
    <sheetView tabSelected="1" workbookViewId="0"/>
  </sheetViews>
  <sheetFormatPr defaultColWidth="1.875" defaultRowHeight="17.649999999999999" x14ac:dyDescent="0.7"/>
  <cols>
    <col min="1" max="16384" width="1.875" style="12"/>
  </cols>
  <sheetData>
    <row r="1" spans="2:51" ht="18" thickBot="1" x14ac:dyDescent="0.75"/>
    <row r="2" spans="2:51" x14ac:dyDescent="0.7">
      <c r="B2" s="39" t="s">
        <v>22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1"/>
    </row>
    <row r="3" spans="2:51" x14ac:dyDescent="0.7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4"/>
    </row>
    <row r="4" spans="2:51" x14ac:dyDescent="0.7">
      <c r="B4" s="13"/>
      <c r="C4" s="10" t="s">
        <v>50</v>
      </c>
      <c r="D4" s="10"/>
      <c r="E4" s="10"/>
      <c r="F4" s="45"/>
      <c r="G4" s="45"/>
      <c r="H4" s="10" t="s">
        <v>51</v>
      </c>
      <c r="I4" s="10"/>
      <c r="J4" s="45"/>
      <c r="K4" s="45"/>
      <c r="L4" s="10" t="s">
        <v>52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4"/>
      <c r="AU4" s="52"/>
      <c r="AV4" s="52"/>
      <c r="AW4" s="15" t="s">
        <v>56</v>
      </c>
    </row>
    <row r="5" spans="2:51" x14ac:dyDescent="0.7">
      <c r="B5" s="13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4"/>
      <c r="AY5" s="15" t="s">
        <v>57</v>
      </c>
    </row>
    <row r="6" spans="2:51" x14ac:dyDescent="0.7">
      <c r="B6" s="13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4"/>
    </row>
    <row r="7" spans="2:51" x14ac:dyDescent="0.7">
      <c r="B7" s="13"/>
      <c r="M7" s="10" t="s">
        <v>0</v>
      </c>
      <c r="N7" s="10"/>
      <c r="O7" s="10"/>
      <c r="P7" s="10"/>
      <c r="Q7" s="10" t="s">
        <v>50</v>
      </c>
      <c r="R7" s="10"/>
      <c r="S7" s="10"/>
      <c r="T7" s="25">
        <f>F4</f>
        <v>0</v>
      </c>
      <c r="U7" s="25"/>
      <c r="V7" s="10" t="s">
        <v>51</v>
      </c>
      <c r="W7" s="10"/>
      <c r="X7" s="50">
        <f>MOD(料金速報入力フォーム!J4,12)</f>
        <v>0</v>
      </c>
      <c r="Y7" s="50"/>
      <c r="Z7" s="10" t="s">
        <v>52</v>
      </c>
      <c r="AA7" s="10"/>
      <c r="AB7" s="10" t="s">
        <v>53</v>
      </c>
      <c r="AC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4"/>
    </row>
    <row r="8" spans="2:51" x14ac:dyDescent="0.7">
      <c r="B8" s="13"/>
      <c r="O8" s="10" t="s">
        <v>1</v>
      </c>
      <c r="R8" s="10"/>
      <c r="S8" s="10"/>
      <c r="T8" s="10"/>
      <c r="U8" s="10"/>
      <c r="V8" s="46"/>
      <c r="W8" s="46"/>
      <c r="X8" s="10" t="s">
        <v>2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4"/>
    </row>
    <row r="9" spans="2:51" x14ac:dyDescent="0.7">
      <c r="B9" s="13"/>
      <c r="O9" s="10" t="s">
        <v>54</v>
      </c>
      <c r="R9" s="10"/>
      <c r="S9" s="10"/>
      <c r="T9" s="10"/>
      <c r="U9" s="10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10"/>
      <c r="AR9" s="10"/>
      <c r="AS9" s="14"/>
    </row>
    <row r="10" spans="2:51" x14ac:dyDescent="0.7">
      <c r="B10" s="13"/>
      <c r="O10" s="10" t="s">
        <v>55</v>
      </c>
      <c r="S10" s="10"/>
      <c r="T10" s="10"/>
      <c r="U10" s="10"/>
      <c r="V10" s="47"/>
      <c r="W10" s="47"/>
      <c r="X10" s="47"/>
      <c r="Y10" s="47"/>
      <c r="Z10" s="47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4"/>
    </row>
    <row r="11" spans="2:51" x14ac:dyDescent="0.7">
      <c r="B11" s="13"/>
      <c r="C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4</v>
      </c>
      <c r="Q11" s="10"/>
      <c r="R11" s="10"/>
      <c r="S11" s="10"/>
      <c r="T11" s="10"/>
      <c r="U11" s="10"/>
      <c r="V11" s="45"/>
      <c r="W11" s="45"/>
      <c r="X11" s="45"/>
      <c r="Y11" s="45"/>
      <c r="Z11" s="45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4"/>
    </row>
    <row r="12" spans="2:51" x14ac:dyDescent="0.7">
      <c r="B12" s="13"/>
      <c r="O12" s="10" t="s">
        <v>5</v>
      </c>
      <c r="Q12" s="10"/>
      <c r="R12" s="10"/>
      <c r="S12" s="10"/>
      <c r="T12" s="10"/>
      <c r="U12" s="10"/>
      <c r="V12" s="45"/>
      <c r="W12" s="45"/>
      <c r="X12" s="45"/>
      <c r="Y12" s="45"/>
      <c r="Z12" s="45"/>
      <c r="AA12" s="24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4"/>
    </row>
    <row r="13" spans="2:51" x14ac:dyDescent="0.7">
      <c r="B13" s="13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4"/>
    </row>
    <row r="14" spans="2:51" x14ac:dyDescent="0.7">
      <c r="B14" s="13"/>
      <c r="M14" s="10" t="s">
        <v>6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4"/>
    </row>
    <row r="15" spans="2:51" x14ac:dyDescent="0.7">
      <c r="B15" s="13"/>
      <c r="L15" s="10"/>
      <c r="M15" s="10"/>
      <c r="N15" s="10"/>
      <c r="O15" s="10" t="s">
        <v>7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48"/>
      <c r="AA15" s="48"/>
      <c r="AB15" s="48"/>
      <c r="AC15" s="48"/>
      <c r="AD15" s="48"/>
      <c r="AE15" s="48"/>
      <c r="AF15" s="10" t="s">
        <v>8</v>
      </c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4"/>
    </row>
    <row r="16" spans="2:51" x14ac:dyDescent="0.7">
      <c r="B16" s="13"/>
      <c r="M16" s="10"/>
      <c r="N16" s="10"/>
      <c r="O16" s="10" t="s">
        <v>9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45"/>
      <c r="AA16" s="45"/>
      <c r="AB16" s="45"/>
      <c r="AC16" s="45"/>
      <c r="AD16" s="45"/>
      <c r="AE16" s="45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4"/>
    </row>
    <row r="17" spans="2:45" x14ac:dyDescent="0.7">
      <c r="B17" s="13"/>
      <c r="O17" s="10" t="s">
        <v>10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45"/>
      <c r="AA17" s="45"/>
      <c r="AB17" s="45"/>
      <c r="AC17" s="45"/>
      <c r="AD17" s="45"/>
      <c r="AE17" s="45"/>
      <c r="AF17" s="10" t="s">
        <v>11</v>
      </c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4"/>
    </row>
    <row r="18" spans="2:45" x14ac:dyDescent="0.7">
      <c r="B18" s="1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4"/>
    </row>
    <row r="19" spans="2:45" x14ac:dyDescent="0.7">
      <c r="B19" s="13"/>
      <c r="N19" s="10"/>
      <c r="T19" s="10" t="s">
        <v>12</v>
      </c>
      <c r="V19" s="10"/>
      <c r="W19" s="10"/>
      <c r="X19" s="10"/>
      <c r="Y19" s="10"/>
      <c r="Z19" s="10"/>
      <c r="AA19" s="10"/>
      <c r="AB19" s="10" t="s">
        <v>13</v>
      </c>
      <c r="AC19" s="10"/>
      <c r="AD19" s="10"/>
      <c r="AE19" s="10"/>
      <c r="AF19" s="10"/>
      <c r="AJ19" s="10"/>
      <c r="AK19" s="10"/>
      <c r="AL19" s="10"/>
      <c r="AM19" s="10"/>
      <c r="AN19" s="10"/>
      <c r="AO19" s="10"/>
      <c r="AP19" s="10"/>
      <c r="AQ19" s="10"/>
      <c r="AR19" s="10"/>
      <c r="AS19" s="14"/>
    </row>
    <row r="20" spans="2:45" x14ac:dyDescent="0.7">
      <c r="B20" s="13"/>
      <c r="H20" s="10"/>
      <c r="I20" s="10"/>
      <c r="K20" s="10" t="s">
        <v>14</v>
      </c>
      <c r="L20" s="10"/>
      <c r="M20" s="10"/>
      <c r="S20" s="37" t="s">
        <v>3</v>
      </c>
      <c r="T20" s="37"/>
      <c r="U20" s="37"/>
      <c r="V20" s="37"/>
      <c r="W20" s="37"/>
      <c r="X20" s="10"/>
      <c r="Y20" s="10"/>
      <c r="Z20" s="10"/>
      <c r="AA20" s="10"/>
      <c r="AB20" s="38" t="s">
        <v>3</v>
      </c>
      <c r="AC20" s="38"/>
      <c r="AD20" s="38"/>
      <c r="AE20" s="38"/>
      <c r="AF20" s="10"/>
      <c r="AJ20" s="10"/>
      <c r="AK20" s="10"/>
      <c r="AL20" s="10"/>
      <c r="AM20" s="10"/>
      <c r="AN20" s="10"/>
      <c r="AO20" s="10"/>
      <c r="AP20" s="10"/>
      <c r="AQ20" s="10"/>
      <c r="AR20" s="10"/>
      <c r="AS20" s="14"/>
    </row>
    <row r="21" spans="2:45" x14ac:dyDescent="0.7">
      <c r="B21" s="13"/>
      <c r="K21" s="10" t="s">
        <v>15</v>
      </c>
      <c r="Q21" s="10"/>
      <c r="R21" s="10"/>
      <c r="S21" s="37" t="s">
        <v>3</v>
      </c>
      <c r="T21" s="37"/>
      <c r="U21" s="37"/>
      <c r="V21" s="37"/>
      <c r="W21" s="37"/>
      <c r="X21" s="10"/>
      <c r="Y21" s="10"/>
      <c r="Z21" s="10"/>
      <c r="AA21" s="10"/>
      <c r="AB21" s="38" t="s">
        <v>3</v>
      </c>
      <c r="AC21" s="38"/>
      <c r="AD21" s="38"/>
      <c r="AE21" s="38"/>
      <c r="AF21" s="10"/>
      <c r="AJ21" s="10"/>
      <c r="AK21" s="10"/>
      <c r="AL21" s="10"/>
      <c r="AM21" s="10"/>
      <c r="AN21" s="10"/>
      <c r="AO21" s="10"/>
      <c r="AP21" s="10"/>
      <c r="AQ21" s="10"/>
      <c r="AR21" s="10"/>
      <c r="AS21" s="14"/>
    </row>
    <row r="22" spans="2:45" x14ac:dyDescent="0.7">
      <c r="B22" s="13"/>
      <c r="K22" s="10" t="s">
        <v>16</v>
      </c>
      <c r="P22" s="31"/>
      <c r="Q22" s="10"/>
      <c r="R22" s="10"/>
      <c r="S22" s="51"/>
      <c r="T22" s="51"/>
      <c r="U22" s="51"/>
      <c r="V22" s="51"/>
      <c r="W22" s="51"/>
      <c r="X22" s="10"/>
      <c r="Y22" s="10"/>
      <c r="Z22" s="10"/>
      <c r="AA22" s="10"/>
      <c r="AB22" s="53"/>
      <c r="AC22" s="53"/>
      <c r="AD22" s="53"/>
      <c r="AE22" s="53"/>
      <c r="AF22" s="10"/>
      <c r="AJ22" s="10"/>
      <c r="AK22" s="10"/>
      <c r="AL22" s="10"/>
      <c r="AM22" s="10"/>
      <c r="AN22" s="10"/>
      <c r="AO22" s="10"/>
      <c r="AP22" s="10"/>
      <c r="AQ22" s="10"/>
      <c r="AR22" s="10"/>
      <c r="AS22" s="14"/>
    </row>
    <row r="23" spans="2:45" x14ac:dyDescent="0.7">
      <c r="B23" s="13"/>
      <c r="K23" s="10" t="s">
        <v>17</v>
      </c>
      <c r="Q23" s="10"/>
      <c r="R23" s="10"/>
      <c r="S23" s="37" t="s">
        <v>25</v>
      </c>
      <c r="T23" s="37"/>
      <c r="U23" s="37"/>
      <c r="V23" s="37"/>
      <c r="W23" s="37"/>
      <c r="X23" s="10"/>
      <c r="Y23" s="10"/>
      <c r="Z23" s="10"/>
      <c r="AA23" s="10"/>
      <c r="AB23" s="38" t="s">
        <v>25</v>
      </c>
      <c r="AC23" s="38"/>
      <c r="AD23" s="38"/>
      <c r="AE23" s="38"/>
      <c r="AF23" s="10"/>
      <c r="AJ23" s="10"/>
      <c r="AK23" s="10"/>
      <c r="AL23" s="10"/>
      <c r="AM23" s="10"/>
      <c r="AN23" s="10"/>
      <c r="AO23" s="10"/>
      <c r="AP23" s="10"/>
      <c r="AQ23" s="10"/>
      <c r="AR23" s="10"/>
      <c r="AS23" s="14"/>
    </row>
    <row r="24" spans="2:45" x14ac:dyDescent="0.7">
      <c r="B24" s="13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24"/>
      <c r="AC24" s="24"/>
      <c r="AD24" s="24"/>
      <c r="AE24" s="24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4"/>
    </row>
    <row r="25" spans="2:45" x14ac:dyDescent="0.7">
      <c r="B25" s="1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4"/>
    </row>
    <row r="26" spans="2:45" x14ac:dyDescent="0.7">
      <c r="B26" s="13"/>
      <c r="J26" s="10" t="s">
        <v>18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N26" s="10"/>
      <c r="AO26" s="10"/>
      <c r="AP26" s="10"/>
      <c r="AQ26" s="10"/>
      <c r="AR26" s="10"/>
      <c r="AS26" s="14"/>
    </row>
    <row r="27" spans="2:45" x14ac:dyDescent="0.7">
      <c r="B27" s="13"/>
      <c r="K27" s="10"/>
      <c r="L27" s="10" t="s">
        <v>19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N27" s="10"/>
      <c r="AO27" s="10"/>
      <c r="AP27" s="10"/>
      <c r="AQ27" s="10"/>
      <c r="AR27" s="10"/>
      <c r="AS27" s="14"/>
    </row>
    <row r="28" spans="2:45" x14ac:dyDescent="0.7">
      <c r="B28" s="13"/>
      <c r="K28" s="10"/>
      <c r="L28" s="10" t="s">
        <v>20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N28" s="10"/>
      <c r="AO28" s="10"/>
      <c r="AP28" s="10"/>
      <c r="AQ28" s="10"/>
      <c r="AR28" s="10"/>
      <c r="AS28" s="14"/>
    </row>
    <row r="29" spans="2:45" x14ac:dyDescent="0.7">
      <c r="B29" s="13"/>
      <c r="K29" s="10"/>
      <c r="L29" s="10" t="s">
        <v>21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N29" s="10"/>
      <c r="AO29" s="10"/>
      <c r="AP29" s="10"/>
      <c r="AQ29" s="10"/>
      <c r="AR29" s="10"/>
      <c r="AS29" s="14"/>
    </row>
    <row r="30" spans="2:45" x14ac:dyDescent="0.7">
      <c r="B30" s="13"/>
      <c r="K30" s="10"/>
      <c r="L30" s="10" t="s">
        <v>26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N30" s="10"/>
      <c r="AO30" s="10"/>
      <c r="AP30" s="10"/>
      <c r="AQ30" s="10"/>
      <c r="AR30" s="10"/>
      <c r="AS30" s="14"/>
    </row>
    <row r="31" spans="2:45" x14ac:dyDescent="0.7">
      <c r="B31" s="13"/>
      <c r="K31" s="10"/>
      <c r="L31" s="10" t="s">
        <v>24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N31" s="10"/>
      <c r="AO31" s="10"/>
      <c r="AP31" s="10"/>
      <c r="AQ31" s="10"/>
      <c r="AR31" s="10"/>
      <c r="AS31" s="14"/>
    </row>
    <row r="32" spans="2:45" x14ac:dyDescent="0.7">
      <c r="B32" s="13"/>
      <c r="K32" s="10"/>
      <c r="L32" s="10" t="s">
        <v>23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N32" s="10"/>
      <c r="AO32" s="10"/>
      <c r="AP32" s="10"/>
      <c r="AQ32" s="10"/>
      <c r="AR32" s="10"/>
      <c r="AS32" s="14"/>
    </row>
    <row r="33" spans="2:45" ht="18" thickBot="1" x14ac:dyDescent="0.75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8"/>
    </row>
  </sheetData>
  <sheetProtection password="ED15" sheet="1" objects="1" scenarios="1"/>
  <mergeCells count="21">
    <mergeCell ref="AU4:AV4"/>
    <mergeCell ref="Z16:AE16"/>
    <mergeCell ref="Z17:AE17"/>
    <mergeCell ref="S21:W21"/>
    <mergeCell ref="AB22:AE22"/>
    <mergeCell ref="AB21:AE21"/>
    <mergeCell ref="AB20:AE20"/>
    <mergeCell ref="S23:W23"/>
    <mergeCell ref="S20:W20"/>
    <mergeCell ref="AB23:AE23"/>
    <mergeCell ref="B2:AS3"/>
    <mergeCell ref="J4:K4"/>
    <mergeCell ref="V8:W8"/>
    <mergeCell ref="V10:Z10"/>
    <mergeCell ref="Z15:AE15"/>
    <mergeCell ref="V11:Z11"/>
    <mergeCell ref="V12:Z12"/>
    <mergeCell ref="V9:AP9"/>
    <mergeCell ref="F4:G4"/>
    <mergeCell ref="X7:Y7"/>
    <mergeCell ref="S22:W22"/>
  </mergeCells>
  <phoneticPr fontId="3"/>
  <conditionalFormatting sqref="AB20:AE21 AB23:AE23">
    <cfRule type="expression" dxfId="1" priority="2">
      <formula>$Z$15&gt;1</formula>
    </cfRule>
  </conditionalFormatting>
  <conditionalFormatting sqref="AB22:AE22">
    <cfRule type="expression" dxfId="0" priority="1">
      <formula>$Z$15&gt;1</formula>
    </cfRule>
  </conditionalFormatting>
  <dataValidations count="2">
    <dataValidation type="list" allowBlank="1" showInputMessage="1" showErrorMessage="1" sqref="Z16" xr:uid="{C07BAC76-C49E-4719-8837-D74FF2ECB46B}">
      <formula1>"設置無し,設置有り"</formula1>
    </dataValidation>
    <dataValidation type="list" allowBlank="1" showInputMessage="1" showErrorMessage="1" sqref="Z17:AE17" xr:uid="{A7662C81-D0CA-464D-8209-258B5055974C}">
      <formula1>"40,50,75,100,150,200,250,300"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15449-802D-46E3-9AEE-ECEFE793A462}">
  <dimension ref="C2:BB46"/>
  <sheetViews>
    <sheetView view="pageBreakPreview" zoomScaleNormal="130" zoomScaleSheetLayoutView="100" workbookViewId="0">
      <selection activeCell="AT9" sqref="AT9"/>
    </sheetView>
  </sheetViews>
  <sheetFormatPr defaultRowHeight="15" x14ac:dyDescent="0.45"/>
  <cols>
    <col min="1" max="2" width="1.875" style="1" customWidth="1"/>
    <col min="3" max="49" width="1.875" style="9" customWidth="1"/>
    <col min="50" max="16384" width="9" style="1"/>
  </cols>
  <sheetData>
    <row r="2" spans="3:49" x14ac:dyDescent="0.45">
      <c r="D2" s="133">
        <f>料金速報入力フォーム!V9</f>
        <v>0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9" t="s">
        <v>49</v>
      </c>
      <c r="X2" s="1"/>
    </row>
    <row r="6" spans="3:49" ht="18.75" x14ac:dyDescent="0.55000000000000004">
      <c r="C6" s="144" t="s">
        <v>27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</row>
    <row r="7" spans="3:49" ht="18.75" x14ac:dyDescent="0.55000000000000004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34"/>
      <c r="AM7" s="34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3:49" x14ac:dyDescent="0.45">
      <c r="L8" s="32" t="s">
        <v>60</v>
      </c>
      <c r="P8" s="7"/>
    </row>
    <row r="9" spans="3:49" x14ac:dyDescent="0.45">
      <c r="L9" s="32" t="s">
        <v>61</v>
      </c>
    </row>
    <row r="11" spans="3:49" ht="17.649999999999999" x14ac:dyDescent="0.45">
      <c r="J11" s="23" t="s">
        <v>18</v>
      </c>
      <c r="M11" s="10"/>
    </row>
    <row r="12" spans="3:49" ht="17.649999999999999" x14ac:dyDescent="0.45">
      <c r="L12" s="10"/>
      <c r="M12" s="10" t="s">
        <v>19</v>
      </c>
    </row>
    <row r="13" spans="3:49" ht="17.649999999999999" x14ac:dyDescent="0.45">
      <c r="L13" s="10"/>
      <c r="M13" s="10" t="s">
        <v>20</v>
      </c>
    </row>
    <row r="14" spans="3:49" ht="17.649999999999999" x14ac:dyDescent="0.45">
      <c r="L14" s="10"/>
      <c r="M14" s="10" t="s">
        <v>21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3:49" ht="17.649999999999999" x14ac:dyDescent="0.45">
      <c r="L15" s="10"/>
      <c r="M15" s="10" t="s">
        <v>26</v>
      </c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3:49" ht="17.649999999999999" x14ac:dyDescent="0.45">
      <c r="K16" s="11"/>
      <c r="L16" s="10"/>
      <c r="M16" s="12" t="s">
        <v>24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3:49" ht="17.649999999999999" x14ac:dyDescent="0.45">
      <c r="L17" s="10"/>
      <c r="M17" s="10" t="s">
        <v>23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3:49" x14ac:dyDescent="0.45">
      <c r="M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21" spans="3:49" x14ac:dyDescent="0.45">
      <c r="C21" s="134" t="s">
        <v>28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</row>
    <row r="22" spans="3:49" x14ac:dyDescent="0.45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33"/>
      <c r="AM22" s="33"/>
      <c r="AN22" s="19"/>
      <c r="AO22" s="19"/>
      <c r="AP22" s="19"/>
      <c r="AQ22" s="19"/>
      <c r="AR22" s="19"/>
      <c r="AS22" s="19"/>
      <c r="AT22" s="19"/>
      <c r="AU22" s="19"/>
      <c r="AV22" s="19"/>
      <c r="AW22" s="19"/>
    </row>
    <row r="23" spans="3:49" x14ac:dyDescent="0.45">
      <c r="C23" s="135" t="s">
        <v>29</v>
      </c>
      <c r="D23" s="136"/>
      <c r="E23" s="136"/>
      <c r="F23" s="136"/>
      <c r="G23" s="137"/>
      <c r="H23" s="138">
        <f>料金速報入力フォーム!V10</f>
        <v>0</v>
      </c>
      <c r="I23" s="139"/>
      <c r="J23" s="14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</row>
    <row r="24" spans="3:49" x14ac:dyDescent="0.45">
      <c r="C24" s="135" t="s">
        <v>58</v>
      </c>
      <c r="D24" s="136"/>
      <c r="E24" s="136"/>
      <c r="F24" s="136"/>
      <c r="G24" s="137"/>
      <c r="H24" s="138">
        <f>料金速報入力フォーム!V11</f>
        <v>0</v>
      </c>
      <c r="I24" s="139"/>
      <c r="J24" s="14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141" t="s">
        <v>30</v>
      </c>
      <c r="AG24" s="142"/>
      <c r="AH24" s="142"/>
      <c r="AI24" s="143"/>
      <c r="AJ24" s="138" t="s">
        <v>59</v>
      </c>
      <c r="AK24" s="139"/>
      <c r="AL24" s="139"/>
      <c r="AM24" s="139"/>
      <c r="AN24" s="139"/>
      <c r="AO24" s="139"/>
      <c r="AP24" s="139"/>
      <c r="AQ24" s="139"/>
      <c r="AR24" s="139"/>
      <c r="AS24" s="139"/>
      <c r="AT24" s="140"/>
      <c r="AU24" s="26"/>
      <c r="AV24" s="1"/>
      <c r="AW24" s="1"/>
    </row>
    <row r="25" spans="3:49" x14ac:dyDescent="0.45">
      <c r="C25" s="135" t="s">
        <v>31</v>
      </c>
      <c r="D25" s="136"/>
      <c r="E25" s="136"/>
      <c r="F25" s="136"/>
      <c r="G25" s="137"/>
      <c r="H25" s="64">
        <f>料金速報入力フォーム!V9</f>
        <v>0</v>
      </c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6"/>
      <c r="AF25" s="135">
        <f>料金速報入力フォーム!V8</f>
        <v>0</v>
      </c>
      <c r="AG25" s="136"/>
      <c r="AH25" s="136"/>
      <c r="AI25" s="137"/>
      <c r="AJ25" s="151" t="b">
        <f>IF(1&lt;料金速報入力フォーム!J4,料金速報入力フォーム!J4-1,IF(料金速報入力フォーム!J4=1,12))</f>
        <v>0</v>
      </c>
      <c r="AK25" s="150"/>
      <c r="AL25" s="150"/>
      <c r="AM25" s="150"/>
      <c r="AN25" s="28" t="str">
        <f>"月2日"</f>
        <v>月2日</v>
      </c>
      <c r="AO25" s="29"/>
      <c r="AP25" s="27" t="s">
        <v>32</v>
      </c>
      <c r="AQ25" s="150">
        <f>料金速報入力フォーム!J4</f>
        <v>0</v>
      </c>
      <c r="AR25" s="150"/>
      <c r="AS25" s="28" t="str">
        <f>"月1日"</f>
        <v>月1日</v>
      </c>
      <c r="AT25" s="30"/>
      <c r="AU25" s="22"/>
      <c r="AV25" s="1"/>
      <c r="AW25" s="1"/>
    </row>
    <row r="26" spans="3:49" ht="23.25" customHeight="1" x14ac:dyDescent="0.45">
      <c r="C26" s="82" t="s">
        <v>33</v>
      </c>
      <c r="D26" s="83"/>
      <c r="E26" s="83"/>
      <c r="F26" s="130" t="s">
        <v>34</v>
      </c>
      <c r="G26" s="148"/>
      <c r="H26" s="148"/>
      <c r="I26" s="149"/>
      <c r="J26" s="130" t="s">
        <v>35</v>
      </c>
      <c r="K26" s="148"/>
      <c r="L26" s="148"/>
      <c r="M26" s="149"/>
      <c r="N26" s="130" t="s">
        <v>36</v>
      </c>
      <c r="O26" s="148"/>
      <c r="P26" s="148"/>
      <c r="Q26" s="149"/>
      <c r="R26" s="82" t="s">
        <v>37</v>
      </c>
      <c r="S26" s="83"/>
      <c r="T26" s="83"/>
      <c r="U26" s="84"/>
      <c r="V26" s="130" t="s">
        <v>38</v>
      </c>
      <c r="W26" s="131"/>
      <c r="X26" s="131"/>
      <c r="Y26" s="131"/>
      <c r="Z26" s="131"/>
      <c r="AA26" s="130" t="s">
        <v>39</v>
      </c>
      <c r="AB26" s="131"/>
      <c r="AC26" s="131"/>
      <c r="AD26" s="131"/>
      <c r="AE26" s="131"/>
      <c r="AF26" s="132" t="s">
        <v>40</v>
      </c>
      <c r="AG26" s="132"/>
      <c r="AH26" s="132"/>
      <c r="AI26" s="132"/>
      <c r="AJ26" s="82" t="s">
        <v>41</v>
      </c>
      <c r="AK26" s="83"/>
      <c r="AL26" s="83"/>
      <c r="AM26" s="83"/>
      <c r="AN26" s="83"/>
      <c r="AO26" s="84"/>
      <c r="AP26" s="145" t="s">
        <v>42</v>
      </c>
      <c r="AQ26" s="146"/>
      <c r="AR26" s="146"/>
      <c r="AS26" s="146"/>
      <c r="AT26" s="147"/>
      <c r="AU26" s="22"/>
      <c r="AV26" s="1"/>
      <c r="AW26" s="1"/>
    </row>
    <row r="27" spans="3:49" s="36" customFormat="1" x14ac:dyDescent="0.7">
      <c r="C27" s="124">
        <f>料金速報入力フォーム!V12</f>
        <v>0</v>
      </c>
      <c r="D27" s="125"/>
      <c r="E27" s="126"/>
      <c r="F27" s="113" t="s">
        <v>43</v>
      </c>
      <c r="G27" s="114"/>
      <c r="H27" s="114"/>
      <c r="I27" s="115"/>
      <c r="J27" s="113" t="s">
        <v>43</v>
      </c>
      <c r="K27" s="114"/>
      <c r="L27" s="114"/>
      <c r="M27" s="115"/>
      <c r="N27" s="113" t="s">
        <v>43</v>
      </c>
      <c r="O27" s="114"/>
      <c r="P27" s="114"/>
      <c r="Q27" s="115"/>
      <c r="R27" s="113" t="s">
        <v>43</v>
      </c>
      <c r="S27" s="114"/>
      <c r="T27" s="114"/>
      <c r="U27" s="115"/>
      <c r="V27" s="113" t="s">
        <v>44</v>
      </c>
      <c r="W27" s="114"/>
      <c r="X27" s="114"/>
      <c r="Y27" s="114"/>
      <c r="Z27" s="114"/>
      <c r="AA27" s="113" t="s">
        <v>44</v>
      </c>
      <c r="AB27" s="114"/>
      <c r="AC27" s="114"/>
      <c r="AD27" s="114"/>
      <c r="AE27" s="114"/>
      <c r="AF27" s="123" t="s">
        <v>44</v>
      </c>
      <c r="AG27" s="123"/>
      <c r="AH27" s="123"/>
      <c r="AI27" s="123"/>
      <c r="AJ27" s="113" t="s">
        <v>44</v>
      </c>
      <c r="AK27" s="114"/>
      <c r="AL27" s="114"/>
      <c r="AM27" s="114"/>
      <c r="AN27" s="114"/>
      <c r="AO27" s="115"/>
      <c r="AP27" s="113" t="s">
        <v>44</v>
      </c>
      <c r="AQ27" s="114"/>
      <c r="AR27" s="114"/>
      <c r="AS27" s="114"/>
      <c r="AT27" s="115"/>
      <c r="AU27" s="35"/>
    </row>
    <row r="28" spans="3:49" ht="16.5" customHeight="1" x14ac:dyDescent="0.65">
      <c r="C28" s="127"/>
      <c r="D28" s="128"/>
      <c r="E28" s="129"/>
      <c r="F28" s="116">
        <f>料金速報入力フォーム!S22</f>
        <v>0</v>
      </c>
      <c r="G28" s="117"/>
      <c r="H28" s="117"/>
      <c r="I28" s="118"/>
      <c r="J28" s="116">
        <f>料金速報入力フォーム!Z15*料金速報入力フォーム!V8</f>
        <v>0</v>
      </c>
      <c r="K28" s="117"/>
      <c r="L28" s="117"/>
      <c r="M28" s="118"/>
      <c r="N28" s="116" t="b">
        <f>IF(AND(料金速報入力フォーム!$Z$15=1,F28&lt;J28),0,IF(AND(料金速報入力フォーム!$Z$15=1,F28&gt;J28),$F$28-$J$28,IF(料金速報入力フォーム!$Z$15&gt;1,料金速報入力フォーム!AB22)))</f>
        <v>0</v>
      </c>
      <c r="O28" s="117"/>
      <c r="P28" s="117"/>
      <c r="Q28" s="118"/>
      <c r="R28" s="119">
        <f>N28+J28</f>
        <v>0</v>
      </c>
      <c r="S28" s="120"/>
      <c r="T28" s="120"/>
      <c r="U28" s="121"/>
      <c r="V28" s="119">
        <f>ROUNDDOWN(J28*35*1.1,0)</f>
        <v>0</v>
      </c>
      <c r="W28" s="120"/>
      <c r="X28" s="120"/>
      <c r="Y28" s="120"/>
      <c r="Z28" s="121"/>
      <c r="AA28" s="119">
        <f>ROUNDDOWN(N28*70*1.1,0)</f>
        <v>0</v>
      </c>
      <c r="AB28" s="120"/>
      <c r="AC28" s="120"/>
      <c r="AD28" s="120"/>
      <c r="AE28" s="121"/>
      <c r="AF28" s="122">
        <f>IF(料金速報入力フォーム!Z17=0, 0, IF(料金速報入力フォーム!Z17&lt;=40, 400*1.1, IF(料金速報入力フォーム!Z17&lt;=100, 1500*1.1, IF(料金速報入力フォーム!Z17&lt;=150, 3400*1.1, IF(料金速報入力フォーム!Z17&lt;=250, 3800*1.1, IF(料金速報入力フォーム!Z17&lt;=350, 5000*1.1))))))+IF(料金速報入力フォーム!Z16="設置無し", 0, IF(料金速報入力フォーム!Z16="設置有り", 4600*1.1))</f>
        <v>0</v>
      </c>
      <c r="AG28" s="122"/>
      <c r="AH28" s="122"/>
      <c r="AI28" s="122"/>
      <c r="AJ28" s="119">
        <f>SUM(V28:AH28)</f>
        <v>0</v>
      </c>
      <c r="AK28" s="120"/>
      <c r="AL28" s="120"/>
      <c r="AM28" s="120"/>
      <c r="AN28" s="120"/>
      <c r="AO28" s="121"/>
      <c r="AP28" s="110">
        <f>ROUNDDOWN(J28*35*0.1,0)+ROUNDDOWN(N28*70*0.1,0)+(AF28/1.1*0.1)</f>
        <v>0</v>
      </c>
      <c r="AQ28" s="111"/>
      <c r="AR28" s="111"/>
      <c r="AS28" s="111"/>
      <c r="AT28" s="112"/>
      <c r="AU28" s="22"/>
      <c r="AV28" s="1"/>
      <c r="AW28" s="1"/>
    </row>
    <row r="29" spans="3:49" x14ac:dyDescent="0.35">
      <c r="C29" s="100"/>
      <c r="D29" s="101"/>
      <c r="E29" s="102"/>
      <c r="F29" s="91"/>
      <c r="G29" s="92"/>
      <c r="H29" s="92"/>
      <c r="I29" s="93"/>
      <c r="J29" s="91"/>
      <c r="K29" s="92"/>
      <c r="L29" s="92"/>
      <c r="M29" s="93"/>
      <c r="N29" s="91"/>
      <c r="O29" s="92"/>
      <c r="P29" s="92"/>
      <c r="Q29" s="93"/>
      <c r="R29" s="67"/>
      <c r="S29" s="68"/>
      <c r="T29" s="68"/>
      <c r="U29" s="69"/>
      <c r="V29" s="91"/>
      <c r="W29" s="92"/>
      <c r="X29" s="92"/>
      <c r="Y29" s="92"/>
      <c r="Z29" s="93"/>
      <c r="AA29" s="91"/>
      <c r="AB29" s="92"/>
      <c r="AC29" s="92"/>
      <c r="AD29" s="92"/>
      <c r="AE29" s="93"/>
      <c r="AF29" s="108"/>
      <c r="AG29" s="108"/>
      <c r="AH29" s="108"/>
      <c r="AI29" s="108"/>
      <c r="AJ29" s="91"/>
      <c r="AK29" s="92"/>
      <c r="AL29" s="92"/>
      <c r="AM29" s="92"/>
      <c r="AN29" s="92"/>
      <c r="AO29" s="93"/>
      <c r="AP29" s="88"/>
      <c r="AQ29" s="89"/>
      <c r="AR29" s="89"/>
      <c r="AS29" s="89"/>
      <c r="AT29" s="90"/>
      <c r="AU29" s="1"/>
      <c r="AV29" s="1"/>
      <c r="AW29" s="1"/>
    </row>
    <row r="30" spans="3:49" x14ac:dyDescent="0.35">
      <c r="C30" s="100"/>
      <c r="D30" s="101"/>
      <c r="E30" s="102"/>
      <c r="F30" s="91"/>
      <c r="G30" s="92"/>
      <c r="H30" s="92"/>
      <c r="I30" s="93"/>
      <c r="J30" s="91"/>
      <c r="K30" s="92"/>
      <c r="L30" s="92"/>
      <c r="M30" s="93"/>
      <c r="N30" s="91"/>
      <c r="O30" s="92"/>
      <c r="P30" s="92"/>
      <c r="Q30" s="93"/>
      <c r="R30" s="67"/>
      <c r="S30" s="68"/>
      <c r="T30" s="68"/>
      <c r="U30" s="69"/>
      <c r="V30" s="91"/>
      <c r="W30" s="92"/>
      <c r="X30" s="92"/>
      <c r="Y30" s="92"/>
      <c r="Z30" s="93"/>
      <c r="AA30" s="91"/>
      <c r="AB30" s="92"/>
      <c r="AC30" s="92"/>
      <c r="AD30" s="92"/>
      <c r="AE30" s="93"/>
      <c r="AF30" s="108"/>
      <c r="AG30" s="108"/>
      <c r="AH30" s="108"/>
      <c r="AI30" s="108"/>
      <c r="AJ30" s="91"/>
      <c r="AK30" s="92"/>
      <c r="AL30" s="92"/>
      <c r="AM30" s="92"/>
      <c r="AN30" s="92"/>
      <c r="AO30" s="93"/>
      <c r="AP30" s="88"/>
      <c r="AQ30" s="89"/>
      <c r="AR30" s="89"/>
      <c r="AS30" s="89"/>
      <c r="AT30" s="90"/>
      <c r="AU30" s="1"/>
      <c r="AV30" s="1"/>
      <c r="AW30" s="1"/>
    </row>
    <row r="31" spans="3:49" x14ac:dyDescent="0.35">
      <c r="C31" s="100"/>
      <c r="D31" s="101"/>
      <c r="E31" s="102"/>
      <c r="F31" s="91"/>
      <c r="G31" s="92"/>
      <c r="H31" s="92"/>
      <c r="I31" s="93"/>
      <c r="J31" s="91"/>
      <c r="K31" s="92"/>
      <c r="L31" s="92"/>
      <c r="M31" s="93"/>
      <c r="N31" s="91"/>
      <c r="O31" s="92"/>
      <c r="P31" s="92"/>
      <c r="Q31" s="93"/>
      <c r="R31" s="67"/>
      <c r="S31" s="68"/>
      <c r="T31" s="68"/>
      <c r="U31" s="69"/>
      <c r="V31" s="91"/>
      <c r="W31" s="92"/>
      <c r="X31" s="92"/>
      <c r="Y31" s="92"/>
      <c r="Z31" s="93"/>
      <c r="AA31" s="91"/>
      <c r="AB31" s="92"/>
      <c r="AC31" s="92"/>
      <c r="AD31" s="92"/>
      <c r="AE31" s="93"/>
      <c r="AF31" s="108"/>
      <c r="AG31" s="108"/>
      <c r="AH31" s="108"/>
      <c r="AI31" s="108"/>
      <c r="AJ31" s="91"/>
      <c r="AK31" s="92"/>
      <c r="AL31" s="92"/>
      <c r="AM31" s="92"/>
      <c r="AN31" s="92"/>
      <c r="AO31" s="93"/>
      <c r="AP31" s="88"/>
      <c r="AQ31" s="89"/>
      <c r="AR31" s="89"/>
      <c r="AS31" s="89"/>
      <c r="AT31" s="90"/>
      <c r="AU31" s="1"/>
      <c r="AV31" s="1"/>
      <c r="AW31" s="1"/>
    </row>
    <row r="32" spans="3:49" x14ac:dyDescent="0.35">
      <c r="C32" s="100"/>
      <c r="D32" s="101"/>
      <c r="E32" s="102"/>
      <c r="F32" s="91"/>
      <c r="G32" s="92"/>
      <c r="H32" s="92"/>
      <c r="I32" s="93"/>
      <c r="J32" s="91"/>
      <c r="K32" s="92"/>
      <c r="L32" s="92"/>
      <c r="M32" s="93"/>
      <c r="N32" s="91"/>
      <c r="O32" s="92"/>
      <c r="P32" s="92"/>
      <c r="Q32" s="93"/>
      <c r="R32" s="67"/>
      <c r="S32" s="68"/>
      <c r="T32" s="68"/>
      <c r="U32" s="69"/>
      <c r="V32" s="91"/>
      <c r="W32" s="92"/>
      <c r="X32" s="92"/>
      <c r="Y32" s="92"/>
      <c r="Z32" s="93"/>
      <c r="AA32" s="91"/>
      <c r="AB32" s="92"/>
      <c r="AC32" s="92"/>
      <c r="AD32" s="92"/>
      <c r="AE32" s="93"/>
      <c r="AF32" s="108"/>
      <c r="AG32" s="108"/>
      <c r="AH32" s="108"/>
      <c r="AI32" s="108"/>
      <c r="AJ32" s="91"/>
      <c r="AK32" s="92"/>
      <c r="AL32" s="92"/>
      <c r="AM32" s="92"/>
      <c r="AN32" s="92"/>
      <c r="AO32" s="93"/>
      <c r="AP32" s="88"/>
      <c r="AQ32" s="89"/>
      <c r="AR32" s="89"/>
      <c r="AS32" s="89"/>
      <c r="AT32" s="90"/>
      <c r="AU32" s="1"/>
      <c r="AV32" s="1"/>
      <c r="AW32" s="1"/>
    </row>
    <row r="33" spans="3:54" x14ac:dyDescent="0.35">
      <c r="C33" s="100"/>
      <c r="D33" s="101"/>
      <c r="E33" s="102"/>
      <c r="F33" s="91"/>
      <c r="G33" s="92"/>
      <c r="H33" s="92"/>
      <c r="I33" s="93"/>
      <c r="J33" s="91"/>
      <c r="K33" s="92"/>
      <c r="L33" s="92"/>
      <c r="M33" s="93"/>
      <c r="N33" s="91"/>
      <c r="O33" s="92"/>
      <c r="P33" s="92"/>
      <c r="Q33" s="93"/>
      <c r="R33" s="67"/>
      <c r="S33" s="68"/>
      <c r="T33" s="68"/>
      <c r="U33" s="69"/>
      <c r="V33" s="91"/>
      <c r="W33" s="92"/>
      <c r="X33" s="92"/>
      <c r="Y33" s="92"/>
      <c r="Z33" s="93"/>
      <c r="AA33" s="91"/>
      <c r="AB33" s="92"/>
      <c r="AC33" s="92"/>
      <c r="AD33" s="92"/>
      <c r="AE33" s="93"/>
      <c r="AF33" s="108"/>
      <c r="AG33" s="108"/>
      <c r="AH33" s="108"/>
      <c r="AI33" s="108"/>
      <c r="AJ33" s="91"/>
      <c r="AK33" s="92"/>
      <c r="AL33" s="92"/>
      <c r="AM33" s="92"/>
      <c r="AN33" s="92"/>
      <c r="AO33" s="93"/>
      <c r="AP33" s="88"/>
      <c r="AQ33" s="89"/>
      <c r="AR33" s="89"/>
      <c r="AS33" s="89"/>
      <c r="AT33" s="90"/>
      <c r="AU33" s="1"/>
      <c r="AV33" s="1"/>
      <c r="AW33" s="1"/>
    </row>
    <row r="34" spans="3:54" x14ac:dyDescent="0.35">
      <c r="C34" s="100"/>
      <c r="D34" s="101"/>
      <c r="E34" s="102"/>
      <c r="F34" s="91"/>
      <c r="G34" s="92"/>
      <c r="H34" s="92"/>
      <c r="I34" s="93"/>
      <c r="J34" s="91"/>
      <c r="K34" s="92"/>
      <c r="L34" s="92"/>
      <c r="M34" s="93"/>
      <c r="N34" s="91"/>
      <c r="O34" s="92"/>
      <c r="P34" s="92"/>
      <c r="Q34" s="93"/>
      <c r="R34" s="67"/>
      <c r="S34" s="68"/>
      <c r="T34" s="68"/>
      <c r="U34" s="69"/>
      <c r="V34" s="91"/>
      <c r="W34" s="92"/>
      <c r="X34" s="92"/>
      <c r="Y34" s="92"/>
      <c r="Z34" s="93"/>
      <c r="AA34" s="91"/>
      <c r="AB34" s="92"/>
      <c r="AC34" s="92"/>
      <c r="AD34" s="92"/>
      <c r="AE34" s="93"/>
      <c r="AF34" s="108"/>
      <c r="AG34" s="108"/>
      <c r="AH34" s="108"/>
      <c r="AI34" s="108"/>
      <c r="AJ34" s="91"/>
      <c r="AK34" s="92"/>
      <c r="AL34" s="92"/>
      <c r="AM34" s="92"/>
      <c r="AN34" s="92"/>
      <c r="AO34" s="93"/>
      <c r="AP34" s="88"/>
      <c r="AQ34" s="89"/>
      <c r="AR34" s="89"/>
      <c r="AS34" s="89"/>
      <c r="AT34" s="90"/>
      <c r="AU34" s="1"/>
      <c r="AV34" s="1"/>
      <c r="AW34" s="1"/>
    </row>
    <row r="35" spans="3:54" x14ac:dyDescent="0.35">
      <c r="C35" s="100"/>
      <c r="D35" s="101"/>
      <c r="E35" s="102"/>
      <c r="F35" s="100"/>
      <c r="G35" s="101"/>
      <c r="H35" s="101"/>
      <c r="I35" s="102"/>
      <c r="J35" s="100"/>
      <c r="K35" s="101"/>
      <c r="L35" s="101"/>
      <c r="M35" s="102"/>
      <c r="N35" s="100"/>
      <c r="O35" s="101"/>
      <c r="P35" s="101"/>
      <c r="Q35" s="102"/>
      <c r="R35" s="67"/>
      <c r="S35" s="68"/>
      <c r="T35" s="68"/>
      <c r="U35" s="69"/>
      <c r="V35" s="85"/>
      <c r="W35" s="86"/>
      <c r="X35" s="86"/>
      <c r="Y35" s="86"/>
      <c r="Z35" s="87"/>
      <c r="AA35" s="85"/>
      <c r="AB35" s="86"/>
      <c r="AC35" s="86"/>
      <c r="AD35" s="86"/>
      <c r="AE35" s="87"/>
      <c r="AF35" s="109"/>
      <c r="AG35" s="109"/>
      <c r="AH35" s="109"/>
      <c r="AI35" s="109"/>
      <c r="AJ35" s="91"/>
      <c r="AK35" s="92"/>
      <c r="AL35" s="92"/>
      <c r="AM35" s="92"/>
      <c r="AN35" s="92"/>
      <c r="AO35" s="93"/>
      <c r="AP35" s="88"/>
      <c r="AQ35" s="89"/>
      <c r="AR35" s="89"/>
      <c r="AS35" s="89"/>
      <c r="AT35" s="90"/>
      <c r="AU35" s="1"/>
      <c r="AV35" s="1"/>
      <c r="AW35" s="1"/>
    </row>
    <row r="36" spans="3:54" x14ac:dyDescent="0.35">
      <c r="C36" s="100"/>
      <c r="D36" s="101"/>
      <c r="E36" s="102"/>
      <c r="F36" s="100"/>
      <c r="G36" s="101"/>
      <c r="H36" s="101"/>
      <c r="I36" s="102"/>
      <c r="J36" s="100"/>
      <c r="K36" s="101"/>
      <c r="L36" s="101"/>
      <c r="M36" s="102"/>
      <c r="N36" s="100"/>
      <c r="O36" s="101"/>
      <c r="P36" s="101"/>
      <c r="Q36" s="102"/>
      <c r="R36" s="67"/>
      <c r="S36" s="68"/>
      <c r="T36" s="68"/>
      <c r="U36" s="69"/>
      <c r="V36" s="85"/>
      <c r="W36" s="86"/>
      <c r="X36" s="86"/>
      <c r="Y36" s="86"/>
      <c r="Z36" s="87"/>
      <c r="AA36" s="85"/>
      <c r="AB36" s="86"/>
      <c r="AC36" s="86"/>
      <c r="AD36" s="86"/>
      <c r="AE36" s="87"/>
      <c r="AF36" s="109"/>
      <c r="AG36" s="109"/>
      <c r="AH36" s="109"/>
      <c r="AI36" s="109"/>
      <c r="AJ36" s="91"/>
      <c r="AK36" s="92"/>
      <c r="AL36" s="92"/>
      <c r="AM36" s="92"/>
      <c r="AN36" s="92"/>
      <c r="AO36" s="93"/>
      <c r="AP36" s="88"/>
      <c r="AQ36" s="89"/>
      <c r="AR36" s="89"/>
      <c r="AS36" s="89"/>
      <c r="AT36" s="90"/>
      <c r="AU36" s="1"/>
      <c r="AV36" s="1"/>
      <c r="AW36" s="1"/>
    </row>
    <row r="37" spans="3:54" x14ac:dyDescent="0.35">
      <c r="C37" s="100"/>
      <c r="D37" s="101"/>
      <c r="E37" s="102"/>
      <c r="F37" s="100"/>
      <c r="G37" s="101"/>
      <c r="H37" s="101"/>
      <c r="I37" s="102"/>
      <c r="J37" s="100"/>
      <c r="K37" s="101"/>
      <c r="L37" s="101"/>
      <c r="M37" s="102"/>
      <c r="N37" s="100"/>
      <c r="O37" s="101"/>
      <c r="P37" s="101"/>
      <c r="Q37" s="102"/>
      <c r="R37" s="67"/>
      <c r="S37" s="68"/>
      <c r="T37" s="68"/>
      <c r="U37" s="69"/>
      <c r="V37" s="85"/>
      <c r="W37" s="86"/>
      <c r="X37" s="86"/>
      <c r="Y37" s="86"/>
      <c r="Z37" s="87"/>
      <c r="AA37" s="85"/>
      <c r="AB37" s="86"/>
      <c r="AC37" s="86"/>
      <c r="AD37" s="86"/>
      <c r="AE37" s="87"/>
      <c r="AF37" s="109"/>
      <c r="AG37" s="109"/>
      <c r="AH37" s="109"/>
      <c r="AI37" s="109"/>
      <c r="AJ37" s="91"/>
      <c r="AK37" s="92"/>
      <c r="AL37" s="92"/>
      <c r="AM37" s="92"/>
      <c r="AN37" s="92"/>
      <c r="AO37" s="93"/>
      <c r="AP37" s="88"/>
      <c r="AQ37" s="89"/>
      <c r="AR37" s="89"/>
      <c r="AS37" s="89"/>
      <c r="AT37" s="90"/>
      <c r="AU37" s="1"/>
      <c r="AV37" s="1"/>
      <c r="AW37" s="1"/>
    </row>
    <row r="38" spans="3:54" x14ac:dyDescent="0.35">
      <c r="C38" s="100"/>
      <c r="D38" s="101"/>
      <c r="E38" s="102"/>
      <c r="F38" s="103"/>
      <c r="G38" s="104"/>
      <c r="H38" s="104"/>
      <c r="I38" s="105"/>
      <c r="J38" s="103"/>
      <c r="K38" s="104"/>
      <c r="L38" s="104"/>
      <c r="M38" s="105"/>
      <c r="N38" s="103"/>
      <c r="O38" s="104"/>
      <c r="P38" s="104"/>
      <c r="Q38" s="105"/>
      <c r="R38" s="67"/>
      <c r="S38" s="68"/>
      <c r="T38" s="68"/>
      <c r="U38" s="69"/>
      <c r="V38" s="91"/>
      <c r="W38" s="92"/>
      <c r="X38" s="92"/>
      <c r="Y38" s="92"/>
      <c r="Z38" s="93"/>
      <c r="AA38" s="85"/>
      <c r="AB38" s="86"/>
      <c r="AC38" s="86"/>
      <c r="AD38" s="86"/>
      <c r="AE38" s="87"/>
      <c r="AF38" s="108"/>
      <c r="AG38" s="108"/>
      <c r="AH38" s="108"/>
      <c r="AI38" s="108"/>
      <c r="AJ38" s="91"/>
      <c r="AK38" s="92"/>
      <c r="AL38" s="92"/>
      <c r="AM38" s="92"/>
      <c r="AN38" s="92"/>
      <c r="AO38" s="93"/>
      <c r="AP38" s="88"/>
      <c r="AQ38" s="89"/>
      <c r="AR38" s="89"/>
      <c r="AS38" s="89"/>
      <c r="AT38" s="90"/>
      <c r="AU38" s="1"/>
      <c r="AV38" s="1"/>
      <c r="AW38" s="1"/>
    </row>
    <row r="39" spans="3:54" x14ac:dyDescent="0.7">
      <c r="C39" s="94" t="s">
        <v>45</v>
      </c>
      <c r="D39" s="95"/>
      <c r="E39" s="96"/>
      <c r="F39" s="74" t="s">
        <v>43</v>
      </c>
      <c r="G39" s="75"/>
      <c r="H39" s="75"/>
      <c r="I39" s="81"/>
      <c r="J39" s="74" t="s">
        <v>43</v>
      </c>
      <c r="K39" s="75"/>
      <c r="L39" s="75"/>
      <c r="M39" s="81"/>
      <c r="N39" s="74" t="s">
        <v>43</v>
      </c>
      <c r="O39" s="75"/>
      <c r="P39" s="75"/>
      <c r="Q39" s="81"/>
      <c r="R39" s="74" t="s">
        <v>43</v>
      </c>
      <c r="S39" s="75"/>
      <c r="T39" s="75"/>
      <c r="U39" s="81"/>
      <c r="V39" s="74" t="s">
        <v>44</v>
      </c>
      <c r="W39" s="75"/>
      <c r="X39" s="75"/>
      <c r="Y39" s="75"/>
      <c r="Z39" s="75"/>
      <c r="AA39" s="74" t="s">
        <v>44</v>
      </c>
      <c r="AB39" s="75"/>
      <c r="AC39" s="75"/>
      <c r="AD39" s="75"/>
      <c r="AE39" s="81"/>
      <c r="AF39" s="107" t="s">
        <v>44</v>
      </c>
      <c r="AG39" s="107"/>
      <c r="AH39" s="107"/>
      <c r="AI39" s="107"/>
      <c r="AJ39" s="74" t="s">
        <v>44</v>
      </c>
      <c r="AK39" s="75"/>
      <c r="AL39" s="75"/>
      <c r="AM39" s="75"/>
      <c r="AN39" s="75"/>
      <c r="AO39" s="81"/>
      <c r="AP39" s="74" t="s">
        <v>44</v>
      </c>
      <c r="AQ39" s="75"/>
      <c r="AR39" s="75"/>
      <c r="AS39" s="75"/>
      <c r="AT39" s="81"/>
      <c r="AU39" s="2"/>
      <c r="AV39" s="2"/>
      <c r="AW39" s="2"/>
    </row>
    <row r="40" spans="3:54" x14ac:dyDescent="0.35">
      <c r="C40" s="97"/>
      <c r="D40" s="98"/>
      <c r="E40" s="99"/>
      <c r="F40" s="67">
        <f>SUM(F28:I38)</f>
        <v>0</v>
      </c>
      <c r="G40" s="68"/>
      <c r="H40" s="68"/>
      <c r="I40" s="69"/>
      <c r="J40" s="67">
        <f>SUM(J28:M38)</f>
        <v>0</v>
      </c>
      <c r="K40" s="68"/>
      <c r="L40" s="68"/>
      <c r="M40" s="69"/>
      <c r="N40" s="67">
        <f>SUM(N28:Q38)</f>
        <v>0</v>
      </c>
      <c r="O40" s="68"/>
      <c r="P40" s="68"/>
      <c r="Q40" s="69"/>
      <c r="R40" s="67">
        <f>SUM(R28:U38)</f>
        <v>0</v>
      </c>
      <c r="S40" s="68"/>
      <c r="T40" s="68"/>
      <c r="U40" s="69"/>
      <c r="V40" s="67">
        <f>SUM(V28:Y38)</f>
        <v>0</v>
      </c>
      <c r="W40" s="68"/>
      <c r="X40" s="68"/>
      <c r="Y40" s="68"/>
      <c r="Z40" s="68"/>
      <c r="AA40" s="67">
        <f>SUM(AA28:AD38)</f>
        <v>0</v>
      </c>
      <c r="AB40" s="68"/>
      <c r="AC40" s="68"/>
      <c r="AD40" s="68"/>
      <c r="AE40" s="69"/>
      <c r="AF40" s="106">
        <f>SUM(AF28:AH38)</f>
        <v>0</v>
      </c>
      <c r="AG40" s="106"/>
      <c r="AH40" s="106"/>
      <c r="AI40" s="106"/>
      <c r="AJ40" s="67">
        <f>SUM(AJ28:AN38)</f>
        <v>0</v>
      </c>
      <c r="AK40" s="68"/>
      <c r="AL40" s="68"/>
      <c r="AM40" s="68"/>
      <c r="AN40" s="68"/>
      <c r="AO40" s="69"/>
      <c r="AP40" s="67">
        <f>SUM(AP28:AS38)</f>
        <v>0</v>
      </c>
      <c r="AQ40" s="68"/>
      <c r="AR40" s="68"/>
      <c r="AS40" s="68"/>
      <c r="AT40" s="69"/>
      <c r="AU40" s="3"/>
      <c r="AV40" s="3"/>
      <c r="AW40" s="3"/>
    </row>
    <row r="41" spans="3:54" x14ac:dyDescent="0.45">
      <c r="C41" s="4"/>
      <c r="D41" s="4"/>
      <c r="E41" s="4"/>
      <c r="F41" s="4"/>
      <c r="G41" s="4"/>
      <c r="H41" s="4"/>
      <c r="I41" s="4"/>
      <c r="J41" s="4"/>
      <c r="K41" s="4"/>
      <c r="L41" s="5"/>
      <c r="M41" s="5"/>
      <c r="N41" s="5"/>
      <c r="O41" s="5"/>
      <c r="P41" s="5"/>
      <c r="Q41" s="5"/>
      <c r="R41" s="5"/>
      <c r="S41" s="70" t="s">
        <v>46</v>
      </c>
      <c r="T41" s="71"/>
      <c r="U41" s="71"/>
      <c r="V41" s="71"/>
      <c r="W41" s="71"/>
      <c r="X41" s="71"/>
      <c r="Y41" s="71"/>
      <c r="Z41" s="71"/>
      <c r="AA41" s="74" t="s">
        <v>44</v>
      </c>
      <c r="AB41" s="75"/>
      <c r="AC41" s="75"/>
      <c r="AD41" s="75"/>
      <c r="AE41" s="75"/>
      <c r="AF41" s="70" t="s">
        <v>47</v>
      </c>
      <c r="AG41" s="71"/>
      <c r="AH41" s="71"/>
      <c r="AI41" s="71"/>
      <c r="AJ41" s="71"/>
      <c r="AK41" s="71"/>
      <c r="AL41" s="71"/>
      <c r="AM41" s="71"/>
      <c r="AN41" s="71"/>
      <c r="AO41" s="76"/>
      <c r="AP41" s="60" t="s">
        <v>44</v>
      </c>
      <c r="AQ41" s="60"/>
      <c r="AR41" s="60"/>
      <c r="AS41" s="60"/>
      <c r="AT41" s="61"/>
      <c r="AU41" s="6"/>
      <c r="AV41" s="5"/>
      <c r="AW41" s="5"/>
      <c r="AX41" s="5"/>
      <c r="AY41" s="5"/>
      <c r="AZ41" s="3"/>
      <c r="BA41" s="3"/>
      <c r="BB41" s="3"/>
    </row>
    <row r="42" spans="3:54" x14ac:dyDescent="0.45">
      <c r="C42" s="7"/>
      <c r="D42" s="7"/>
      <c r="E42" s="7"/>
      <c r="F42" s="7"/>
      <c r="G42" s="7"/>
      <c r="H42" s="7"/>
      <c r="I42" s="7"/>
      <c r="J42" s="7"/>
      <c r="K42" s="7"/>
      <c r="L42" s="8"/>
      <c r="M42" s="8"/>
      <c r="N42" s="8"/>
      <c r="O42" s="8"/>
      <c r="P42" s="8"/>
      <c r="Q42" s="8"/>
      <c r="R42" s="8"/>
      <c r="S42" s="72"/>
      <c r="T42" s="73"/>
      <c r="U42" s="73"/>
      <c r="V42" s="73"/>
      <c r="W42" s="73"/>
      <c r="X42" s="73"/>
      <c r="Y42" s="73"/>
      <c r="Z42" s="73"/>
      <c r="AA42" s="78">
        <v>0</v>
      </c>
      <c r="AB42" s="79"/>
      <c r="AC42" s="79"/>
      <c r="AD42" s="79"/>
      <c r="AE42" s="79"/>
      <c r="AF42" s="72"/>
      <c r="AG42" s="73"/>
      <c r="AH42" s="73"/>
      <c r="AI42" s="73"/>
      <c r="AJ42" s="73"/>
      <c r="AK42" s="73"/>
      <c r="AL42" s="73"/>
      <c r="AM42" s="73"/>
      <c r="AN42" s="73"/>
      <c r="AO42" s="77"/>
      <c r="AP42" s="79">
        <v>0</v>
      </c>
      <c r="AQ42" s="79"/>
      <c r="AR42" s="79"/>
      <c r="AS42" s="79"/>
      <c r="AT42" s="80"/>
      <c r="AU42" s="8"/>
      <c r="AV42" s="8"/>
      <c r="AW42" s="8"/>
      <c r="AX42" s="8"/>
      <c r="AY42" s="8"/>
      <c r="AZ42" s="8"/>
      <c r="BA42" s="9"/>
      <c r="BB42" s="9"/>
    </row>
    <row r="43" spans="3:54" x14ac:dyDescent="0.45">
      <c r="AF43" s="54" t="s">
        <v>48</v>
      </c>
      <c r="AG43" s="55"/>
      <c r="AH43" s="55"/>
      <c r="AI43" s="55"/>
      <c r="AJ43" s="55"/>
      <c r="AK43" s="55"/>
      <c r="AL43" s="55"/>
      <c r="AM43" s="55"/>
      <c r="AN43" s="55"/>
      <c r="AO43" s="56"/>
      <c r="AP43" s="60" t="s">
        <v>44</v>
      </c>
      <c r="AQ43" s="60"/>
      <c r="AR43" s="60"/>
      <c r="AS43" s="60"/>
      <c r="AT43" s="61"/>
      <c r="AX43" s="9"/>
      <c r="AY43" s="9"/>
      <c r="AZ43" s="9"/>
      <c r="BA43" s="9"/>
      <c r="BB43" s="9"/>
    </row>
    <row r="44" spans="3:54" x14ac:dyDescent="0.45">
      <c r="AF44" s="57"/>
      <c r="AG44" s="58"/>
      <c r="AH44" s="58"/>
      <c r="AI44" s="58"/>
      <c r="AJ44" s="58"/>
      <c r="AK44" s="58"/>
      <c r="AL44" s="58"/>
      <c r="AM44" s="58"/>
      <c r="AN44" s="58"/>
      <c r="AO44" s="59"/>
      <c r="AP44" s="62">
        <f>AJ40</f>
        <v>0</v>
      </c>
      <c r="AQ44" s="62"/>
      <c r="AR44" s="62"/>
      <c r="AS44" s="62"/>
      <c r="AT44" s="63"/>
      <c r="AX44" s="9"/>
      <c r="AY44" s="9"/>
      <c r="AZ44" s="9"/>
      <c r="BA44" s="9"/>
      <c r="BB44" s="9"/>
    </row>
    <row r="45" spans="3:54" x14ac:dyDescent="0.45">
      <c r="D45" s="32"/>
      <c r="E45" s="32"/>
    </row>
    <row r="46" spans="3:54" x14ac:dyDescent="0.45">
      <c r="C46" s="32" t="s">
        <v>62</v>
      </c>
      <c r="D46" s="32"/>
      <c r="E46" s="32"/>
    </row>
  </sheetData>
  <sheetProtection algorithmName="SHA-512" hashValue="EuV5Kp9myh85TWlGLpgcf0lOSYiqkqtk/X8N5TNc/7ycxhY7B/puqULgOaMSpMqyVSOy1+41cStdGGMF0+bwCQ==" saltValue="JDFUOYRl3fvskgMGaaNYlg==" spinCount="100000" sheet="1" objects="1" scenarios="1"/>
  <mergeCells count="171">
    <mergeCell ref="AF26:AI26"/>
    <mergeCell ref="D2:V2"/>
    <mergeCell ref="C21:AW21"/>
    <mergeCell ref="C23:G23"/>
    <mergeCell ref="H23:J23"/>
    <mergeCell ref="AF24:AI24"/>
    <mergeCell ref="AJ24:AT24"/>
    <mergeCell ref="C6:AW6"/>
    <mergeCell ref="AP26:AT26"/>
    <mergeCell ref="C25:G25"/>
    <mergeCell ref="AF25:AI25"/>
    <mergeCell ref="C26:E26"/>
    <mergeCell ref="F26:I26"/>
    <mergeCell ref="J26:M26"/>
    <mergeCell ref="N26:Q26"/>
    <mergeCell ref="R26:U26"/>
    <mergeCell ref="AQ25:AR25"/>
    <mergeCell ref="C24:G24"/>
    <mergeCell ref="H24:J24"/>
    <mergeCell ref="AJ25:AM25"/>
    <mergeCell ref="C27:E28"/>
    <mergeCell ref="F27:I27"/>
    <mergeCell ref="J27:M27"/>
    <mergeCell ref="N27:Q27"/>
    <mergeCell ref="R27:U27"/>
    <mergeCell ref="V27:Z27"/>
    <mergeCell ref="V26:Z26"/>
    <mergeCell ref="AA26:AE26"/>
    <mergeCell ref="AA28:AE28"/>
    <mergeCell ref="AP28:AT28"/>
    <mergeCell ref="AA27:AE27"/>
    <mergeCell ref="AP27:AT27"/>
    <mergeCell ref="F28:I28"/>
    <mergeCell ref="J28:M28"/>
    <mergeCell ref="N28:Q28"/>
    <mergeCell ref="R28:U28"/>
    <mergeCell ref="V28:Z28"/>
    <mergeCell ref="AF28:AI28"/>
    <mergeCell ref="AF27:AI27"/>
    <mergeCell ref="AJ28:AO28"/>
    <mergeCell ref="AJ27:AO27"/>
    <mergeCell ref="C29:E29"/>
    <mergeCell ref="F29:I29"/>
    <mergeCell ref="J29:M29"/>
    <mergeCell ref="N29:Q29"/>
    <mergeCell ref="R29:U29"/>
    <mergeCell ref="C32:E32"/>
    <mergeCell ref="F32:I32"/>
    <mergeCell ref="J32:M32"/>
    <mergeCell ref="N32:Q32"/>
    <mergeCell ref="R32:U32"/>
    <mergeCell ref="F31:I31"/>
    <mergeCell ref="J31:M31"/>
    <mergeCell ref="N31:Q31"/>
    <mergeCell ref="R31:U31"/>
    <mergeCell ref="V29:Z29"/>
    <mergeCell ref="AA29:AE29"/>
    <mergeCell ref="AP29:AT29"/>
    <mergeCell ref="AA32:AE32"/>
    <mergeCell ref="AP32:AT32"/>
    <mergeCell ref="V32:Z32"/>
    <mergeCell ref="V31:Z31"/>
    <mergeCell ref="AA31:AE31"/>
    <mergeCell ref="AP31:AT31"/>
    <mergeCell ref="AF29:AI29"/>
    <mergeCell ref="AJ29:AO29"/>
    <mergeCell ref="C33:E33"/>
    <mergeCell ref="F33:I33"/>
    <mergeCell ref="J33:M33"/>
    <mergeCell ref="N33:Q33"/>
    <mergeCell ref="R33:U33"/>
    <mergeCell ref="C30:E30"/>
    <mergeCell ref="F30:I30"/>
    <mergeCell ref="J30:M30"/>
    <mergeCell ref="N30:Q30"/>
    <mergeCell ref="R30:U30"/>
    <mergeCell ref="C31:E31"/>
    <mergeCell ref="V33:Z33"/>
    <mergeCell ref="AA33:AE33"/>
    <mergeCell ref="AP33:AT33"/>
    <mergeCell ref="AA30:AE30"/>
    <mergeCell ref="AP30:AT30"/>
    <mergeCell ref="V30:Z30"/>
    <mergeCell ref="AF33:AI33"/>
    <mergeCell ref="AF32:AI32"/>
    <mergeCell ref="AF31:AI31"/>
    <mergeCell ref="AF30:AI30"/>
    <mergeCell ref="AJ33:AO33"/>
    <mergeCell ref="AJ32:AO32"/>
    <mergeCell ref="AJ31:AO31"/>
    <mergeCell ref="AJ30:AO30"/>
    <mergeCell ref="C35:E35"/>
    <mergeCell ref="F35:I35"/>
    <mergeCell ref="J35:M35"/>
    <mergeCell ref="N35:Q35"/>
    <mergeCell ref="R35:U35"/>
    <mergeCell ref="C34:E34"/>
    <mergeCell ref="F34:I34"/>
    <mergeCell ref="J34:M34"/>
    <mergeCell ref="N34:Q34"/>
    <mergeCell ref="R34:U34"/>
    <mergeCell ref="V35:Z35"/>
    <mergeCell ref="AA35:AE35"/>
    <mergeCell ref="AP35:AT35"/>
    <mergeCell ref="AA34:AE34"/>
    <mergeCell ref="AP34:AT34"/>
    <mergeCell ref="V34:Z34"/>
    <mergeCell ref="AF35:AI35"/>
    <mergeCell ref="AF34:AI34"/>
    <mergeCell ref="AJ35:AO35"/>
    <mergeCell ref="AJ34:AO34"/>
    <mergeCell ref="AA36:AE36"/>
    <mergeCell ref="AP36:AT36"/>
    <mergeCell ref="V36:Z36"/>
    <mergeCell ref="AF37:AI37"/>
    <mergeCell ref="AF36:AI36"/>
    <mergeCell ref="AJ37:AO37"/>
    <mergeCell ref="AJ36:AO36"/>
    <mergeCell ref="C37:E37"/>
    <mergeCell ref="F37:I37"/>
    <mergeCell ref="J37:M37"/>
    <mergeCell ref="N37:Q37"/>
    <mergeCell ref="R37:U37"/>
    <mergeCell ref="C36:E36"/>
    <mergeCell ref="F36:I36"/>
    <mergeCell ref="J36:M36"/>
    <mergeCell ref="N36:Q36"/>
    <mergeCell ref="R36:U36"/>
    <mergeCell ref="AF40:AI40"/>
    <mergeCell ref="AF39:AI39"/>
    <mergeCell ref="AF38:AI38"/>
    <mergeCell ref="AJ40:AO40"/>
    <mergeCell ref="AJ39:AO39"/>
    <mergeCell ref="AJ38:AO38"/>
    <mergeCell ref="V37:Z37"/>
    <mergeCell ref="AA37:AE37"/>
    <mergeCell ref="AP37:AT37"/>
    <mergeCell ref="C39:E40"/>
    <mergeCell ref="F39:I39"/>
    <mergeCell ref="J39:M39"/>
    <mergeCell ref="N39:Q39"/>
    <mergeCell ref="R39:U39"/>
    <mergeCell ref="C38:E38"/>
    <mergeCell ref="F38:I38"/>
    <mergeCell ref="J38:M38"/>
    <mergeCell ref="N38:Q38"/>
    <mergeCell ref="R38:U38"/>
    <mergeCell ref="AF43:AO44"/>
    <mergeCell ref="AP43:AT43"/>
    <mergeCell ref="AP44:AT44"/>
    <mergeCell ref="H25:AE25"/>
    <mergeCell ref="AA40:AE40"/>
    <mergeCell ref="AP40:AT40"/>
    <mergeCell ref="S41:Z42"/>
    <mergeCell ref="AA41:AE41"/>
    <mergeCell ref="AF41:AO42"/>
    <mergeCell ref="AP41:AT41"/>
    <mergeCell ref="AA42:AE42"/>
    <mergeCell ref="AP42:AT42"/>
    <mergeCell ref="V39:Z39"/>
    <mergeCell ref="AA39:AE39"/>
    <mergeCell ref="AP39:AT39"/>
    <mergeCell ref="F40:I40"/>
    <mergeCell ref="J40:M40"/>
    <mergeCell ref="N40:Q40"/>
    <mergeCell ref="R40:U40"/>
    <mergeCell ref="AJ26:AO26"/>
    <mergeCell ref="V40:Z40"/>
    <mergeCell ref="AA38:AE38"/>
    <mergeCell ref="AP38:AT38"/>
    <mergeCell ref="V38:Z3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74F1EF2879E4684C05EE7F5DAF0E2" ma:contentTypeVersion="14" ma:contentTypeDescription="新しいドキュメントを作成します。" ma:contentTypeScope="" ma:versionID="43999b67479fb2b6cab3d40739ac2f6f">
  <xsd:schema xmlns:xsd="http://www.w3.org/2001/XMLSchema" xmlns:xs="http://www.w3.org/2001/XMLSchema" xmlns:p="http://schemas.microsoft.com/office/2006/metadata/properties" xmlns:ns3="e02b0f6b-e418-4b6f-a1c3-1811c62f4d26" xmlns:ns4="91bf9b9b-2706-4376-b5a6-03a276b57c50" targetNamespace="http://schemas.microsoft.com/office/2006/metadata/properties" ma:root="true" ma:fieldsID="bc709f77fac91f0d2cff4ea89f2f748b" ns3:_="" ns4:_="">
    <xsd:import namespace="e02b0f6b-e418-4b6f-a1c3-1811c62f4d26"/>
    <xsd:import namespace="91bf9b9b-2706-4376-b5a6-03a276b57c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b0f6b-e418-4b6f-a1c3-1811c62f4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f9b9b-2706-4376-b5a6-03a276b57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34B263-7382-4BDC-A76D-5B24380872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F0ACB0-5133-49C2-873B-8D6241D22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2b0f6b-e418-4b6f-a1c3-1811c62f4d26"/>
    <ds:schemaRef ds:uri="91bf9b9b-2706-4376-b5a6-03a276b57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CC212-63C4-45F2-B02C-1D6C08614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料金速報入力フォーム</vt:lpstr>
      <vt:lpstr>【速報】工業用水道ご使用明細表</vt:lpstr>
      <vt:lpstr>【速報】工業用水道ご使用明細表!Print_Area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福富　信平</dc:creator>
  <cp:lastModifiedBy>福富　信平</cp:lastModifiedBy>
  <cp:lastPrinted>2022-05-10T07:59:48Z</cp:lastPrinted>
  <dcterms:created xsi:type="dcterms:W3CDTF">2022-05-02T05:45:55Z</dcterms:created>
  <dcterms:modified xsi:type="dcterms:W3CDTF">2022-06-07T05:36:37Z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0x0101005D674F1EF2879E4684C05EE7F5DAF0E2</vt:lpwstr>
  </property>
</Properties>
</file>